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10_各課\01総務課\財政係\決算統計\R5_決算統計\財政状況資料集\提出\"/>
    </mc:Choice>
  </mc:AlternateContent>
  <xr:revisionPtr revIDLastSave="0" documentId="13_ncr:1_{CBF8F14E-08D2-4C58-B0A2-A511248130DD}"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E36" i="10"/>
  <c r="AM36" i="10"/>
  <c r="C36" i="10"/>
  <c r="BE35" i="10"/>
  <c r="CO34" i="10"/>
  <c r="CO35" i="10" s="1"/>
  <c r="CO36" i="10" s="1"/>
  <c r="BW34" i="10"/>
  <c r="BW35" i="10" s="1"/>
  <c r="BW36"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BE34" i="10" s="1"/>
</calcChain>
</file>

<file path=xl/sharedStrings.xml><?xml version="1.0" encoding="utf-8"?>
<sst xmlns="http://schemas.openxmlformats.org/spreadsheetml/2006/main" count="1058" uniqueCount="563">
  <si>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</si>
  <si>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</si>
  <si>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</si>
  <si>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</si>
  <si>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</si>
  <si>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</si>
  <si>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</si>
  <si>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</si>
  <si>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</si>
  <si>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</si>
  <si>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</si>
  <si>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</si>
  <si>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</si>
  <si>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</si>
  <si>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</si>
  <si>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</si>
  <si>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</si>
  <si>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</si>
  <si>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</si>
  <si>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</si>
  <si>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</si>
  <si>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</si>
  <si>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</si>
  <si>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</si>
  <si>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</si>
  <si>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</si>
  <si>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</si>
  <si>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</si>
  <si>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</si>
  <si>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</si>
  <si>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</si>
  <si>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</si>
  <si>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</si>
  <si>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</si>
  <si>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</si>
  <si>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</si>
  <si>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</si>
  <si>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</si>
  <si>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</si>
  <si>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</si>
  <si>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</si>
  <si>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</si>
  <si>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</si>
  <si>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</si>
  <si>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</si>
  <si>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</si>
  <si>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</si>
  <si>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</si>
  <si>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</si>
  <si>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</si>
  <si>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</si>
  <si>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</si>
  <si>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</si>
  <si>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</si>
  <si>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</si>
  <si>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</si>
  <si>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</si>
  <si>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</si>
  <si>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</si>
  <si>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</si>
  <si>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</si>
  <si>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</si>
  <si>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</si>
  <si>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</si>
  <si>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</si>
  <si>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</si>
  <si>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</si>
  <si>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</si>
  <si>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</si>
  <si>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</si>
  <si>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</si>
  <si>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</si>
  <si>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</si>
  <si>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</si>
  <si>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</si>
  <si>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</si>
  <si>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</si>
  <si>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</si>
  <si>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</si>
  <si>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</si>
  <si>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</si>
  <si>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</si>
  <si>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</si>
  <si>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</si>
  <si>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</si>
  <si>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</si>
  <si>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</si>
  <si>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</si>
  <si>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</si>
  <si>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</si>
  <si>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</si>
  <si>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</si>
  <si>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</si>
  <si>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</si>
  <si>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広尾町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</si>
  <si>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</si>
  <si>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</si>
  <si>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</si>
  <si>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</si>
  <si>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</si>
  <si>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</si>
  <si>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</si>
  <si>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</si>
  <si>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</si>
  <si>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</si>
  <si>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</si>
  <si>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</si>
  <si>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</si>
  <si>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</si>
  <si>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</si>
  <si>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</si>
  <si>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</si>
  <si>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</si>
  <si>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</si>
  <si>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</si>
  <si>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</si>
  <si>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</si>
  <si>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</si>
  <si>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</si>
  <si>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</si>
  <si>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</si>
  <si>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</si>
  <si>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</si>
  <si>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</si>
  <si>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</si>
  <si>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</si>
  <si>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</si>
  <si>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</si>
  <si>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</si>
  <si>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</si>
  <si>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</si>
  <si>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</si>
  <si>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</si>
  <si>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</si>
  <si>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</si>
  <si>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</si>
  <si>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</si>
  <si>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</si>
  <si>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</si>
  <si>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</si>
  <si>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</si>
  <si>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</si>
  <si>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6"/>
  </si>
  <si>
    <t>うち日本人(％)</t>
    <phoneticPr fontId="5"/>
  </si>
  <si>
    <t>-3.7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</si>
  <si>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</si>
  <si>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</si>
  <si>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</si>
  <si>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</si>
  <si>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</si>
  <si>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</si>
  <si>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</si>
  <si>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</si>
  <si>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</si>
  <si>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</si>
  <si>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</si>
  <si>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</si>
  <si>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</si>
  <si>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</si>
  <si>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</si>
  <si>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</si>
  <si>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</si>
  <si>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</si>
  <si>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</si>
  <si>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</si>
  <si>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</si>
  <si>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</si>
  <si>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</si>
  <si>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</si>
  <si>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</si>
  <si>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</si>
  <si>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</si>
  <si>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</si>
  <si>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</si>
  <si>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</si>
  <si>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</si>
  <si>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</si>
  <si>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</si>
  <si>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</si>
  <si>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</si>
  <si>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</si>
  <si>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</si>
  <si>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</si>
  <si>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</si>
  <si>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</si>
  <si>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</si>
  <si>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</si>
  <si>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</si>
  <si>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</si>
  <si>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</si>
  <si>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</si>
  <si>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</si>
  <si>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</si>
  <si>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</si>
  <si>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</si>
  <si>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</si>
  <si>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</si>
  <si>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</si>
  <si>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</si>
  <si>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</si>
  <si>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</si>
  <si>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</si>
  <si>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</si>
  <si>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</si>
  <si>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北海道広尾町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</si>
  <si>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</si>
  <si>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</si>
  <si>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</si>
  <si>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</si>
  <si>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</si>
  <si>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</si>
  <si>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</si>
  <si>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</si>
  <si>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</si>
  <si>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</si>
  <si>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</si>
  <si>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</si>
  <si>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</si>
  <si>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</si>
  <si>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</si>
  <si>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</si>
  <si>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</si>
  <si>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</si>
  <si>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</si>
  <si>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</si>
  <si>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</si>
  <si>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</si>
  <si>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</si>
  <si>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</si>
  <si>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</si>
  <si>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</si>
  <si>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</si>
  <si>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</si>
  <si>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</si>
  <si>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</si>
  <si>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</si>
  <si>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</si>
  <si>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</si>
  <si>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</si>
  <si>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</si>
  <si>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</si>
  <si>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</si>
  <si>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</si>
  <si>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</si>
  <si>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</si>
  <si>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</si>
  <si>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</si>
  <si>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</si>
  <si>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</si>
  <si>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</si>
  <si>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</si>
  <si>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</si>
  <si>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</si>
  <si>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</si>
  <si>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</si>
  <si>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</si>
  <si>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</si>
  <si>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</si>
  <si>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</si>
  <si>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</si>
  <si>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</si>
  <si>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</si>
  <si>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</si>
  <si>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</si>
  <si>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</si>
  <si>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</si>
  <si>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</si>
  <si>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</si>
  <si>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</si>
  <si>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</si>
  <si>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</si>
  <si>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</si>
  <si>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</si>
  <si>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</si>
  <si>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</si>
  <si>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</si>
  <si>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</si>
  <si>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</si>
  <si>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</si>
  <si>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</si>
  <si>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</si>
  <si>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</si>
  <si>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</si>
  <si>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</si>
  <si>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</si>
  <si>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</si>
  <si>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</si>
  <si>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</si>
  <si>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</si>
  <si>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</si>
  <si>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</si>
  <si>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</si>
  <si>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</si>
  <si>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</si>
  <si>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</si>
  <si>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</si>
  <si>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</si>
  <si>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</si>
  <si>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</si>
  <si>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</si>
  <si>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</si>
  <si>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</si>
  <si>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</si>
  <si>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</si>
  <si>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</si>
  <si>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</si>
  <si>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</si>
  <si>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</si>
  <si>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</si>
  <si>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</si>
  <si>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</si>
  <si>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</si>
  <si>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</si>
  <si>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</si>
  <si>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</si>
  <si>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</si>
  <si>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</si>
  <si>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</si>
  <si>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</si>
  <si>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</si>
  <si>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</si>
  <si>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</si>
  <si>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</si>
  <si>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</si>
  <si>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</si>
  <si>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</si>
  <si>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</si>
  <si>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</si>
  <si>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</si>
  <si>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</si>
  <si>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</si>
  <si>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</si>
  <si>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</si>
  <si>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</si>
  <si>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</si>
  <si>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</si>
  <si>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</si>
  <si>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</si>
  <si>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</si>
  <si>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</si>
  <si>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</si>
  <si>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</si>
  <si>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</si>
  <si>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</si>
  <si>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</si>
  <si>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</si>
  <si>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</si>
  <si>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</si>
  <si>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</si>
  <si>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</si>
  <si>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</si>
  <si>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</si>
  <si>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</si>
  <si>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</si>
  <si>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</si>
  <si>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北海道広尾町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</si>
  <si>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</si>
  <si>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</si>
  <si>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</si>
  <si>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</si>
  <si>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</si>
  <si>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</si>
  <si>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</si>
  <si>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</si>
  <si>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</si>
  <si>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</si>
  <si>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</si>
  <si>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</si>
  <si>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</si>
  <si>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</si>
  <si>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</si>
  <si>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</si>
  <si>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</si>
  <si>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</si>
  <si>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</si>
  <si>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</si>
  <si>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</si>
  <si>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</si>
  <si>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</si>
  <si>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</si>
  <si>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</si>
  <si>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</si>
  <si>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</si>
  <si>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</si>
  <si>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</si>
  <si>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</si>
  <si>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</si>
  <si>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</si>
  <si>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</si>
  <si>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</si>
  <si>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</si>
  <si>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</si>
  <si>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</si>
  <si>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</si>
  <si>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</si>
  <si>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</si>
  <si>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</si>
  <si>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港湾管理特別会計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</si>
  <si>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</si>
  <si>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</si>
  <si>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</si>
  <si>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</si>
  <si>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</si>
  <si>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</si>
  <si>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</si>
  <si>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</si>
  <si>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</si>
  <si>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</si>
  <si>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</si>
  <si>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</si>
  <si>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</si>
  <si>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</si>
  <si>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</si>
  <si>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</si>
  <si>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</si>
  <si>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</si>
  <si>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</si>
  <si>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</si>
  <si>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</si>
  <si>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</si>
  <si>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</si>
  <si>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</si>
  <si>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</si>
  <si>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</si>
  <si>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</si>
  <si>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</si>
  <si>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</si>
  <si>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</si>
  <si>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</si>
  <si>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</si>
  <si>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</si>
  <si>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</si>
  <si>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</si>
  <si>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</si>
  <si>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</si>
  <si>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</si>
  <si>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</si>
  <si>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</si>
  <si>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</si>
  <si>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</si>
  <si>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</si>
  <si>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</si>
  <si>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</si>
  <si>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</si>
  <si>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</si>
  <si>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</si>
  <si>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</si>
  <si>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</si>
  <si>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</si>
  <si>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</si>
  <si>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</si>
  <si>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</si>
  <si>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</si>
  <si>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</si>
  <si>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</si>
  <si>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</si>
  <si>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</si>
  <si>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</si>
  <si>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</si>
  <si>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</si>
  <si>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</si>
  <si>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</si>
  <si>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</si>
  <si>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</si>
  <si>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</si>
  <si>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</si>
  <si>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</si>
  <si>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</si>
  <si>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</si>
  <si>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</si>
  <si>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</si>
  <si>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</si>
  <si>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</si>
  <si>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</si>
  <si>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</si>
  <si>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</si>
  <si>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</si>
  <si>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</si>
  <si>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</si>
  <si>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</si>
  <si>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</si>
  <si>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</si>
  <si>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</si>
  <si>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</si>
  <si>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</si>
  <si>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</si>
  <si>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</si>
  <si>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</si>
  <si>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</si>
  <si>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</si>
  <si>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</si>
  <si>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</si>
  <si>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</si>
  <si>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</si>
  <si>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</si>
  <si>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</si>
  <si>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</si>
  <si>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</si>
  <si>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</si>
  <si>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</si>
  <si>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</si>
  <si>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</si>
  <si>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</si>
  <si>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</si>
  <si>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</si>
  <si>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</si>
  <si>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</si>
  <si>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</si>
  <si>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</si>
  <si>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</si>
  <si>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</si>
  <si>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</si>
  <si>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</si>
  <si>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</si>
  <si>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</si>
  <si>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</si>
  <si>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</si>
  <si>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</si>
  <si>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</si>
  <si>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</si>
  <si>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</si>
  <si>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</si>
  <si>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</si>
  <si>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</si>
  <si>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</si>
  <si>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</si>
  <si>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</si>
  <si>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</si>
  <si>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</si>
  <si>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</si>
  <si>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</si>
  <si>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</si>
  <si>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</si>
  <si>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</si>
  <si>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0.02</t>
  </si>
  <si>
    <t>▲ 0.76</t>
  </si>
  <si>
    <t>港湾管理特別会計</t>
  </si>
  <si>
    <t>一般会計</t>
  </si>
  <si>
    <t>水道事業会計</t>
  </si>
  <si>
    <t>介護保険特別会計</t>
  </si>
  <si>
    <t>国民健康保険事業勘定特別会計</t>
  </si>
  <si>
    <t>介護サービス事業特別会計</t>
  </si>
  <si>
    <t>後期高齢者医療特別会計</t>
  </si>
  <si>
    <t>病院事業債管理特別会計</t>
  </si>
  <si>
    <t>その他会計（赤字）</t>
  </si>
  <si>
    <t>その他会計（黒字）</t>
  </si>
  <si>
    <t>R01</t>
    <phoneticPr fontId="5"/>
  </si>
  <si>
    <t>R02</t>
    <phoneticPr fontId="5"/>
  </si>
  <si>
    <t>R03</t>
    <phoneticPr fontId="5"/>
  </si>
  <si>
    <t>R04</t>
    <phoneticPr fontId="5"/>
  </si>
  <si>
    <t>R05</t>
    <phoneticPr fontId="5"/>
  </si>
  <si>
    <t>まちづくり基金</t>
    <phoneticPr fontId="5"/>
  </si>
  <si>
    <t>教育振興基金</t>
    <phoneticPr fontId="2"/>
  </si>
  <si>
    <t>農山漁村ふるさと事業基金</t>
    <phoneticPr fontId="2"/>
  </si>
  <si>
    <t>地域福祉基金</t>
    <phoneticPr fontId="2"/>
  </si>
  <si>
    <t>老人福祉施設振興基金</t>
    <phoneticPr fontId="2"/>
  </si>
  <si>
    <t>とかち広域消防事務組合</t>
    <rPh sb="3" eb="5">
      <t>コウイキ</t>
    </rPh>
    <rPh sb="5" eb="7">
      <t>ショウボウ</t>
    </rPh>
    <rPh sb="7" eb="9">
      <t>ジム</t>
    </rPh>
    <rPh sb="9" eb="11">
      <t>クミアイ</t>
    </rPh>
    <phoneticPr fontId="1"/>
  </si>
  <si>
    <t>南十勝複合事務組合</t>
    <rPh sb="0" eb="9">
      <t>ミナミトカチ</t>
    </rPh>
    <phoneticPr fontId="1"/>
  </si>
  <si>
    <t>十勝圏複合事務組合</t>
    <rPh sb="0" eb="9">
      <t>トカチケン</t>
    </rPh>
    <phoneticPr fontId="1"/>
  </si>
  <si>
    <t>-</t>
    <phoneticPr fontId="2"/>
  </si>
  <si>
    <t>地独　広尾町国民健康保険病院</t>
    <rPh sb="0" eb="1">
      <t>チ</t>
    </rPh>
    <rPh sb="1" eb="2">
      <t>ドク</t>
    </rPh>
    <rPh sb="3" eb="6">
      <t>ヒロオチョウ</t>
    </rPh>
    <rPh sb="6" eb="8">
      <t>コクミン</t>
    </rPh>
    <rPh sb="8" eb="10">
      <t>ケンコウ</t>
    </rPh>
    <rPh sb="10" eb="12">
      <t>ホケン</t>
    </rPh>
    <rPh sb="12" eb="14">
      <t>ビョウイン</t>
    </rPh>
    <phoneticPr fontId="2"/>
  </si>
  <si>
    <t>広尾町水産加工排水処理公社</t>
  </si>
  <si>
    <t>広尾産業流通振興公社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</si>
</sst>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CC20-458A-8DF2-D6E2699E6A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83975</c:v>
                </c:pt>
                <c:pt idx="1">
                  <c:v>81709</c:v>
                </c:pt>
                <c:pt idx="2">
                  <c:v>149915</c:v>
                </c:pt>
                <c:pt idx="3">
                  <c:v>122643</c:v>
                </c:pt>
                <c:pt idx="4">
                  <c:v>100910</c:v>
                </c:pt>
              </c:numCache>
            </c:numRef>
          </c:val>
          <c:smooth val="0"/>
          <c:extLst>
            <c:ext xmlns:c16="http://schemas.microsoft.com/office/drawing/2014/chart" uri="{C3380CC4-5D6E-409C-BE32-E72D297353CC}">
              <c16:uniqueId val="{00000001-CC20-458A-8DF2-D6E2699E6A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3.28</c:v>
                </c:pt>
                <c:pt idx="1">
                  <c:v>3.41</c:v>
                </c:pt>
                <c:pt idx="2">
                  <c:v>4.6900000000000004</c:v>
                </c:pt>
                <c:pt idx="3">
                  <c:v>3.98</c:v>
                </c:pt>
                <c:pt idx="4">
                  <c:v>4.55</c:v>
                </c:pt>
              </c:numCache>
            </c:numRef>
          </c:val>
          <c:extLst>
            <c:ext xmlns:c16="http://schemas.microsoft.com/office/drawing/2014/chart" uri="{C3380CC4-5D6E-409C-BE32-E72D297353CC}">
              <c16:uniqueId val="{00000000-0C3C-4D11-8CEF-6C9B5F7EDE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15.3</c:v>
                </c:pt>
                <c:pt idx="1">
                  <c:v>14.96</c:v>
                </c:pt>
                <c:pt idx="2">
                  <c:v>14.16</c:v>
                </c:pt>
                <c:pt idx="3">
                  <c:v>14.31</c:v>
                </c:pt>
                <c:pt idx="4">
                  <c:v>14.31</c:v>
                </c:pt>
              </c:numCache>
            </c:numRef>
          </c:val>
          <c:extLst>
            <c:ext xmlns:c16="http://schemas.microsoft.com/office/drawing/2014/chart" uri="{C3380CC4-5D6E-409C-BE32-E72D297353CC}">
              <c16:uniqueId val="{00000001-0C3C-4D11-8CEF-6C9B5F7EDE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-0.02</c:v>
                </c:pt>
                <c:pt idx="1">
                  <c:v>0.2</c:v>
                </c:pt>
                <c:pt idx="2">
                  <c:v>1.46</c:v>
                </c:pt>
                <c:pt idx="3">
                  <c:v>-0.76</c:v>
                </c:pt>
                <c:pt idx="4">
                  <c:v>0.56999999999999995</c:v>
                </c:pt>
              </c:numCache>
            </c:numRef>
          </c:val>
          <c:smooth val="0"/>
          <c:extLst>
            <c:ext xmlns:c16="http://schemas.microsoft.com/office/drawing/2014/chart" uri="{C3380CC4-5D6E-409C-BE32-E72D297353CC}">
              <c16:uniqueId val="{00000002-0C3C-4D11-8CEF-6C9B5F7EDE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0.11</c:v>
                </c:pt>
                <c:pt idx="4">
                  <c:v>#N/A</c:v>
                </c:pt>
                <c:pt idx="5">
                  <c:v>0.1</c:v>
                </c:pt>
                <c:pt idx="6">
                  <c:v>#N/A</c:v>
                </c:pt>
                <c:pt idx="7">
                  <c:v>0.23</c:v>
                </c:pt>
                <c:pt idx="8">
                  <c:v>#N/A</c:v>
                </c:pt>
                <c:pt idx="9">
                  <c:v>0</c:v>
                </c:pt>
              </c:numCache>
            </c:numRef>
          </c:val>
          <c:extLst>
            <c:ext xmlns:c16="http://schemas.microsoft.com/office/drawing/2014/chart" uri="{C3380CC4-5D6E-409C-BE32-E72D297353CC}">
              <c16:uniqueId val="{00000000-929F-44AA-8BF2-797DADAF3E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9F-44AA-8BF2-797DADAF3EEC}"/>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29F-44AA-8BF2-797DADAF3EE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929F-44AA-8BF2-797DADAF3EE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929F-44AA-8BF2-797DADAF3EEC}"/>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0.08</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5-929F-44AA-8BF2-797DADAF3EE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0.12</c:v>
                </c:pt>
                <c:pt idx="4">
                  <c:v>#N/A</c:v>
                </c:pt>
                <c:pt idx="5">
                  <c:v>0.28000000000000003</c:v>
                </c:pt>
                <c:pt idx="6">
                  <c:v>#N/A</c:v>
                </c:pt>
                <c:pt idx="7">
                  <c:v>0.33</c:v>
                </c:pt>
                <c:pt idx="8">
                  <c:v>#N/A</c:v>
                </c:pt>
                <c:pt idx="9">
                  <c:v>0.75</c:v>
                </c:pt>
              </c:numCache>
            </c:numRef>
          </c:val>
          <c:extLst>
            <c:ext xmlns:c16="http://schemas.microsoft.com/office/drawing/2014/chart" uri="{C3380CC4-5D6E-409C-BE32-E72D297353CC}">
              <c16:uniqueId val="{00000006-929F-44AA-8BF2-797DADAF3EE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5.08</c:v>
                </c:pt>
                <c:pt idx="2">
                  <c:v>#N/A</c:v>
                </c:pt>
                <c:pt idx="3">
                  <c:v>4.8</c:v>
                </c:pt>
                <c:pt idx="4">
                  <c:v>#N/A</c:v>
                </c:pt>
                <c:pt idx="5">
                  <c:v>4.38</c:v>
                </c:pt>
                <c:pt idx="6">
                  <c:v>#N/A</c:v>
                </c:pt>
                <c:pt idx="7">
                  <c:v>4.3600000000000003</c:v>
                </c:pt>
                <c:pt idx="8">
                  <c:v>#N/A</c:v>
                </c:pt>
                <c:pt idx="9">
                  <c:v>4.0999999999999996</c:v>
                </c:pt>
              </c:numCache>
            </c:numRef>
          </c:val>
          <c:extLst>
            <c:ext xmlns:c16="http://schemas.microsoft.com/office/drawing/2014/chart" uri="{C3380CC4-5D6E-409C-BE32-E72D297353CC}">
              <c16:uniqueId val="{00000007-929F-44AA-8BF2-797DADAF3E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3.28</c:v>
                </c:pt>
                <c:pt idx="2">
                  <c:v>#N/A</c:v>
                </c:pt>
                <c:pt idx="3">
                  <c:v>3.41</c:v>
                </c:pt>
                <c:pt idx="4">
                  <c:v>#N/A</c:v>
                </c:pt>
                <c:pt idx="5">
                  <c:v>4.6900000000000004</c:v>
                </c:pt>
                <c:pt idx="6">
                  <c:v>#N/A</c:v>
                </c:pt>
                <c:pt idx="7">
                  <c:v>3.97</c:v>
                </c:pt>
                <c:pt idx="8">
                  <c:v>#N/A</c:v>
                </c:pt>
                <c:pt idx="9">
                  <c:v>4.54</c:v>
                </c:pt>
              </c:numCache>
            </c:numRef>
          </c:val>
          <c:extLst>
            <c:ext xmlns:c16="http://schemas.microsoft.com/office/drawing/2014/chart" uri="{C3380CC4-5D6E-409C-BE32-E72D297353CC}">
              <c16:uniqueId val="{00000008-929F-44AA-8BF2-797DADAF3EEC}"/>
            </c:ext>
          </c:extLst>
        </c:ser>
        <c:ser>
          <c:idx val="9"/>
          <c:order val="9"/>
          <c:tx>
            <c:strRef>
              <c:f>データシート!$A$36</c:f>
              <c:strCache>
                <c:ptCount val="1"/>
                <c:pt idx="0">
                  <c:v>港湾管理特別会計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41.6</c:v>
                </c:pt>
                <c:pt idx="2">
                  <c:v>#N/A</c:v>
                </c:pt>
                <c:pt idx="3">
                  <c:v>41.05</c:v>
                </c:pt>
                <c:pt idx="4">
                  <c:v>#N/A</c:v>
                </c:pt>
                <c:pt idx="5">
                  <c:v>39.270000000000003</c:v>
                </c:pt>
                <c:pt idx="6">
                  <c:v>#N/A</c:v>
                </c:pt>
                <c:pt idx="7">
                  <c:v>39.85</c:v>
                </c:pt>
                <c:pt idx="8">
                  <c:v>#N/A</c:v>
                </c:pt>
                <c:pt idx="9">
                  <c:v>39.799999999999997</c:v>
                </c:pt>
              </c:numCache>
            </c:numRef>
          </c:val>
          <c:extLst>
            <c:ext xmlns:c16="http://schemas.microsoft.com/office/drawing/2014/chart" uri="{C3380CC4-5D6E-409C-BE32-E72D297353CC}">
              <c16:uniqueId val="{00000009-929F-44AA-8BF2-797DADAF3E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991</c:v>
                </c:pt>
                <c:pt idx="5">
                  <c:v>922</c:v>
                </c:pt>
                <c:pt idx="8">
                  <c:v>867</c:v>
                </c:pt>
                <c:pt idx="11">
                  <c:v>887</c:v>
                </c:pt>
                <c:pt idx="14">
                  <c:v>874</c:v>
                </c:pt>
              </c:numCache>
            </c:numRef>
          </c:val>
          <c:extLst>
            <c:ext xmlns:c16="http://schemas.microsoft.com/office/drawing/2014/chart" uri="{C3380CC4-5D6E-409C-BE32-E72D297353CC}">
              <c16:uniqueId val="{00000000-01DF-4032-9F02-0B597F3EA2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DF-4032-9F02-0B597F3EA2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DF-4032-9F02-0B597F3EA2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3</c:v>
                </c:pt>
                <c:pt idx="6">
                  <c:v>3</c:v>
                </c:pt>
                <c:pt idx="9">
                  <c:v>25</c:v>
                </c:pt>
                <c:pt idx="12">
                  <c:v>25</c:v>
                </c:pt>
              </c:numCache>
            </c:numRef>
          </c:val>
          <c:extLst>
            <c:ext xmlns:c16="http://schemas.microsoft.com/office/drawing/2014/chart" uri="{C3380CC4-5D6E-409C-BE32-E72D297353CC}">
              <c16:uniqueId val="{00000003-01DF-4032-9F02-0B597F3EA2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189</c:v>
                </c:pt>
                <c:pt idx="3">
                  <c:v>177</c:v>
                </c:pt>
                <c:pt idx="6">
                  <c:v>178</c:v>
                </c:pt>
                <c:pt idx="9">
                  <c:v>182</c:v>
                </c:pt>
                <c:pt idx="12">
                  <c:v>197</c:v>
                </c:pt>
              </c:numCache>
            </c:numRef>
          </c:val>
          <c:extLst>
            <c:ext xmlns:c16="http://schemas.microsoft.com/office/drawing/2014/chart" uri="{C3380CC4-5D6E-409C-BE32-E72D297353CC}">
              <c16:uniqueId val="{00000004-01DF-4032-9F02-0B597F3EA2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137</c:v>
                </c:pt>
                <c:pt idx="3">
                  <c:v>125</c:v>
                </c:pt>
                <c:pt idx="6">
                  <c:v>113</c:v>
                </c:pt>
                <c:pt idx="9">
                  <c:v>100</c:v>
                </c:pt>
                <c:pt idx="12">
                  <c:v>83</c:v>
                </c:pt>
              </c:numCache>
            </c:numRef>
          </c:val>
          <c:extLst>
            <c:ext xmlns:c16="http://schemas.microsoft.com/office/drawing/2014/chart" uri="{C3380CC4-5D6E-409C-BE32-E72D297353CC}">
              <c16:uniqueId val="{00000005-01DF-4032-9F02-0B597F3EA2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75</c:v>
                </c:pt>
                <c:pt idx="3">
                  <c:v>81</c:v>
                </c:pt>
                <c:pt idx="6">
                  <c:v>96</c:v>
                </c:pt>
                <c:pt idx="9">
                  <c:v>76</c:v>
                </c:pt>
                <c:pt idx="12">
                  <c:v>21</c:v>
                </c:pt>
              </c:numCache>
            </c:numRef>
          </c:val>
          <c:extLst>
            <c:ext xmlns:c16="http://schemas.microsoft.com/office/drawing/2014/chart" uri="{C3380CC4-5D6E-409C-BE32-E72D297353CC}">
              <c16:uniqueId val="{00000006-01DF-4032-9F02-0B597F3EA2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1115</c:v>
                </c:pt>
                <c:pt idx="3">
                  <c:v>1106</c:v>
                </c:pt>
                <c:pt idx="6">
                  <c:v>1064</c:v>
                </c:pt>
                <c:pt idx="9">
                  <c:v>1060</c:v>
                </c:pt>
                <c:pt idx="12">
                  <c:v>1048</c:v>
                </c:pt>
              </c:numCache>
            </c:numRef>
          </c:val>
          <c:extLst>
            <c:ext xmlns:c16="http://schemas.microsoft.com/office/drawing/2014/chart" uri="{C3380CC4-5D6E-409C-BE32-E72D297353CC}">
              <c16:uniqueId val="{00000007-01DF-4032-9F02-0B597F3EA2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525</c:v>
                </c:pt>
                <c:pt idx="2">
                  <c:v>#N/A</c:v>
                </c:pt>
                <c:pt idx="3">
                  <c:v>#N/A</c:v>
                </c:pt>
                <c:pt idx="4">
                  <c:v>570</c:v>
                </c:pt>
                <c:pt idx="5">
                  <c:v>#N/A</c:v>
                </c:pt>
                <c:pt idx="6">
                  <c:v>#N/A</c:v>
                </c:pt>
                <c:pt idx="7">
                  <c:v>587</c:v>
                </c:pt>
                <c:pt idx="8">
                  <c:v>#N/A</c:v>
                </c:pt>
                <c:pt idx="9">
                  <c:v>#N/A</c:v>
                </c:pt>
                <c:pt idx="10">
                  <c:v>556</c:v>
                </c:pt>
                <c:pt idx="11">
                  <c:v>#N/A</c:v>
                </c:pt>
                <c:pt idx="12">
                  <c:v>#N/A</c:v>
                </c:pt>
                <c:pt idx="13">
                  <c:v>500</c:v>
                </c:pt>
                <c:pt idx="14">
                  <c:v>#N/A</c:v>
                </c:pt>
              </c:numCache>
            </c:numRef>
          </c:val>
          <c:smooth val="0"/>
          <c:extLst>
            <c:ext xmlns:c16="http://schemas.microsoft.com/office/drawing/2014/chart" uri="{C3380CC4-5D6E-409C-BE32-E72D297353CC}">
              <c16:uniqueId val="{00000008-01DF-4032-9F02-0B597F3EA2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7797</c:v>
                </c:pt>
                <c:pt idx="5">
                  <c:v>7478</c:v>
                </c:pt>
                <c:pt idx="8">
                  <c:v>7019</c:v>
                </c:pt>
                <c:pt idx="11">
                  <c:v>6942</c:v>
                </c:pt>
                <c:pt idx="14">
                  <c:v>6535</c:v>
                </c:pt>
              </c:numCache>
            </c:numRef>
          </c:val>
          <c:extLst>
            <c:ext xmlns:c16="http://schemas.microsoft.com/office/drawing/2014/chart" uri="{C3380CC4-5D6E-409C-BE32-E72D297353CC}">
              <c16:uniqueId val="{00000000-335B-45F6-8E05-7B38D312C2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1984</c:v>
                </c:pt>
                <c:pt idx="5">
                  <c:v>1458</c:v>
                </c:pt>
                <c:pt idx="8">
                  <c:v>1598</c:v>
                </c:pt>
                <c:pt idx="11">
                  <c:v>1095</c:v>
                </c:pt>
                <c:pt idx="14">
                  <c:v>754</c:v>
                </c:pt>
              </c:numCache>
            </c:numRef>
          </c:val>
          <c:extLst>
            <c:ext xmlns:c16="http://schemas.microsoft.com/office/drawing/2014/chart" uri="{C3380CC4-5D6E-409C-BE32-E72D297353CC}">
              <c16:uniqueId val="{00000001-335B-45F6-8E05-7B38D312C2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2971</c:v>
                </c:pt>
                <c:pt idx="5">
                  <c:v>3082</c:v>
                </c:pt>
                <c:pt idx="8">
                  <c:v>3349</c:v>
                </c:pt>
                <c:pt idx="11">
                  <c:v>3369</c:v>
                </c:pt>
                <c:pt idx="14">
                  <c:v>3445</c:v>
                </c:pt>
              </c:numCache>
            </c:numRef>
          </c:val>
          <c:extLst>
            <c:ext xmlns:c16="http://schemas.microsoft.com/office/drawing/2014/chart" uri="{C3380CC4-5D6E-409C-BE32-E72D297353CC}">
              <c16:uniqueId val="{00000002-335B-45F6-8E05-7B38D312C2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5B-45F6-8E05-7B38D312C2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5B-45F6-8E05-7B38D312C2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5B-45F6-8E05-7B38D312C2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742</c:v>
                </c:pt>
                <c:pt idx="3">
                  <c:v>732</c:v>
                </c:pt>
                <c:pt idx="6">
                  <c:v>721</c:v>
                </c:pt>
                <c:pt idx="9">
                  <c:v>675</c:v>
                </c:pt>
                <c:pt idx="12">
                  <c:v>669</c:v>
                </c:pt>
              </c:numCache>
            </c:numRef>
          </c:val>
          <c:extLst>
            <c:ext xmlns:c16="http://schemas.microsoft.com/office/drawing/2014/chart" uri="{C3380CC4-5D6E-409C-BE32-E72D297353CC}">
              <c16:uniqueId val="{00000006-335B-45F6-8E05-7B38D312C2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c:v>
                </c:pt>
                <c:pt idx="3">
                  <c:v>30</c:v>
                </c:pt>
                <c:pt idx="6">
                  <c:v>138</c:v>
                </c:pt>
                <c:pt idx="9">
                  <c:v>113</c:v>
                </c:pt>
                <c:pt idx="12">
                  <c:v>130</c:v>
                </c:pt>
              </c:numCache>
            </c:numRef>
          </c:val>
          <c:extLst>
            <c:ext xmlns:c16="http://schemas.microsoft.com/office/drawing/2014/chart" uri="{C3380CC4-5D6E-409C-BE32-E72D297353CC}">
              <c16:uniqueId val="{00000007-335B-45F6-8E05-7B38D312C2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1725</c:v>
                </c:pt>
                <c:pt idx="3">
                  <c:v>1611</c:v>
                </c:pt>
                <c:pt idx="6">
                  <c:v>1571</c:v>
                </c:pt>
                <c:pt idx="9">
                  <c:v>1458</c:v>
                </c:pt>
                <c:pt idx="12">
                  <c:v>1410</c:v>
                </c:pt>
              </c:numCache>
            </c:numRef>
          </c:val>
          <c:extLst>
            <c:ext xmlns:c16="http://schemas.microsoft.com/office/drawing/2014/chart" uri="{C3380CC4-5D6E-409C-BE32-E72D297353CC}">
              <c16:uniqueId val="{00000008-335B-45F6-8E05-7B38D312C2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5B-45F6-8E05-7B38D312C2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12266</c:v>
                </c:pt>
                <c:pt idx="3">
                  <c:v>11628</c:v>
                </c:pt>
                <c:pt idx="6">
                  <c:v>11018</c:v>
                </c:pt>
                <c:pt idx="9">
                  <c:v>10170</c:v>
                </c:pt>
                <c:pt idx="12">
                  <c:v>9384</c:v>
                </c:pt>
              </c:numCache>
            </c:numRef>
          </c:val>
          <c:extLst>
            <c:ext xmlns:c16="http://schemas.microsoft.com/office/drawing/2014/chart" uri="{C3380CC4-5D6E-409C-BE32-E72D297353CC}">
              <c16:uniqueId val="{0000000A-335B-45F6-8E05-7B38D312C2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2016</c:v>
                </c:pt>
                <c:pt idx="2">
                  <c:v>#N/A</c:v>
                </c:pt>
                <c:pt idx="3">
                  <c:v>#N/A</c:v>
                </c:pt>
                <c:pt idx="4">
                  <c:v>1982</c:v>
                </c:pt>
                <c:pt idx="5">
                  <c:v>#N/A</c:v>
                </c:pt>
                <c:pt idx="6">
                  <c:v>#N/A</c:v>
                </c:pt>
                <c:pt idx="7">
                  <c:v>1483</c:v>
                </c:pt>
                <c:pt idx="8">
                  <c:v>#N/A</c:v>
                </c:pt>
                <c:pt idx="9">
                  <c:v>#N/A</c:v>
                </c:pt>
                <c:pt idx="10">
                  <c:v>1012</c:v>
                </c:pt>
                <c:pt idx="11">
                  <c:v>#N/A</c:v>
                </c:pt>
                <c:pt idx="12">
                  <c:v>#N/A</c:v>
                </c:pt>
                <c:pt idx="13">
                  <c:v>857</c:v>
                </c:pt>
                <c:pt idx="14">
                  <c:v>#N/A</c:v>
                </c:pt>
              </c:numCache>
            </c:numRef>
          </c:val>
          <c:smooth val="0"/>
          <c:extLst>
            <c:ext xmlns:c16="http://schemas.microsoft.com/office/drawing/2014/chart" uri="{C3380CC4-5D6E-409C-BE32-E72D297353CC}">
              <c16:uniqueId val="{0000000B-335B-45F6-8E05-7B38D312C2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684</c:v>
                </c:pt>
                <c:pt idx="1">
                  <c:v>684</c:v>
                </c:pt>
                <c:pt idx="2">
                  <c:v>684</c:v>
                </c:pt>
              </c:numCache>
            </c:numRef>
          </c:val>
          <c:extLst>
            <c:ext xmlns:c16="http://schemas.microsoft.com/office/drawing/2014/chart" uri="{C3380CC4-5D6E-409C-BE32-E72D297353CC}">
              <c16:uniqueId val="{00000000-FD63-4310-BCD8-1E8FA1892E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1162</c:v>
                </c:pt>
                <c:pt idx="1">
                  <c:v>1202</c:v>
                </c:pt>
                <c:pt idx="2">
                  <c:v>1350</c:v>
                </c:pt>
              </c:numCache>
            </c:numRef>
          </c:val>
          <c:extLst>
            <c:ext xmlns:c16="http://schemas.microsoft.com/office/drawing/2014/chart" uri="{C3380CC4-5D6E-409C-BE32-E72D297353CC}">
              <c16:uniqueId val="{00000001-FD63-4310-BCD8-1E8FA1892E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1352</c:v>
                </c:pt>
                <c:pt idx="1">
                  <c:v>1347</c:v>
                </c:pt>
                <c:pt idx="2">
                  <c:v>1297</c:v>
                </c:pt>
              </c:numCache>
            </c:numRef>
          </c:val>
          <c:extLst>
            <c:ext xmlns:c16="http://schemas.microsoft.com/office/drawing/2014/chart" uri="{C3380CC4-5D6E-409C-BE32-E72D297353CC}">
              <c16:uniqueId val="{00000002-FD63-4310-BCD8-1E8FA1892E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6,009
5,925
596.48
7,428,033
7,199,131
217,504
4,781,616
9,231,832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ついては、法人町民税が前年度の税収入を上回ったが、人口減少に歯止めがかからず、その他の税収入が減少傾向にあるため、指数は０．２２とほぼ横ばいとなってお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引き続き、重要港湾十勝港を活用した企業誘致による税収の増加を図っていきます。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年度から港湾事業債借換債の満期一括償還が始まったことから、公債費の割合が大きくなっていますが、令和５年度については満期一括償還の金額が前年度と比較して少なかったため（</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百万円の減）、数値が改善しています。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しかしながら、翌年度以降は再び増加が見込まれることから、人件費・物件費の抑制、事務事業の見直し、歳入の増を図りながら、経常収支比率を抑制を図っていきます。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123952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9365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123952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6952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63</xdr:row>
      <xdr:rowOff>70866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6952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64</xdr:row>
      <xdr:rowOff>121412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7221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12954</xdr:rowOff>
    </xdr:from>
    <xdr:to>
      <xdr:col>23</xdr:col>
      <xdr:colOff>184150</xdr:colOff>
      <xdr:row>62</xdr:row>
      <xdr:rowOff>114554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29481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類似団体平均値と比較すると</a:t>
          </a:r>
          <a:r>
            <a:rPr kumimoji="1" lang="en-US" altLang="ja-JP" sz="1300">
              <a:latin typeface="ＭＳ Ｐゴシック" panose="020B0600070205080204" pitchFamily="50" charset="-128"/>
              <a:ea typeface="ＭＳ Ｐゴシック" panose="020B0600070205080204" pitchFamily="50" charset="-128"/>
            </a:rPr>
            <a:t>42,555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上回っています。その要因として、人件費では、港湾課の設置など他類似団体に見られない業務を行っていることや、養護老人ホーム、保育園等の施設運営を直営で行っていることなどが挙げられます。また、物件費についても同様に類似団体に比べて多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行財政改革に取り組む中で、人件費・物件費についてのより一層の経費削減に努めていきます。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21695</xdr:rowOff>
    </xdr:from>
    <xdr:to>
      <xdr:col>23</xdr:col>
      <xdr:colOff>133350</xdr:colOff>
      <xdr:row>84</xdr:row>
      <xdr:rowOff>51919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23495"/>
          <a:ext cx="8382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101467</xdr:rowOff>
    </xdr:from>
    <xdr:to>
      <xdr:col>19</xdr:col>
      <xdr:colOff>133350</xdr:colOff>
      <xdr:row>84</xdr:row>
      <xdr:rowOff>21695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31817"/>
          <a:ext cx="889000" cy="9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42376</xdr:rowOff>
    </xdr:from>
    <xdr:to>
      <xdr:col>15</xdr:col>
      <xdr:colOff>82550</xdr:colOff>
      <xdr:row>83</xdr:row>
      <xdr:rowOff>101467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72726"/>
          <a:ext cx="889000" cy="5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116294</xdr:rowOff>
    </xdr:from>
    <xdr:to>
      <xdr:col>11</xdr:col>
      <xdr:colOff>31750</xdr:colOff>
      <xdr:row>83</xdr:row>
      <xdr:rowOff>42376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75194"/>
          <a:ext cx="889000" cy="9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1119</xdr:rowOff>
    </xdr:from>
    <xdr:to>
      <xdr:col>23</xdr:col>
      <xdr:colOff>184150</xdr:colOff>
      <xdr:row>84</xdr:row>
      <xdr:rowOff>102719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0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144646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142345</xdr:rowOff>
    </xdr:from>
    <xdr:to>
      <xdr:col>19</xdr:col>
      <xdr:colOff>184150</xdr:colOff>
      <xdr:row>84</xdr:row>
      <xdr:rowOff>72495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57272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5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50667</xdr:rowOff>
    </xdr:from>
    <xdr:to>
      <xdr:col>15</xdr:col>
      <xdr:colOff>133350</xdr:colOff>
      <xdr:row>83</xdr:row>
      <xdr:rowOff>152267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137044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6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163026</xdr:rowOff>
    </xdr:from>
    <xdr:to>
      <xdr:col>11</xdr:col>
      <xdr:colOff>82550</xdr:colOff>
      <xdr:row>83</xdr:row>
      <xdr:rowOff>93176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77953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0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65494</xdr:rowOff>
    </xdr:from>
    <xdr:to>
      <xdr:col>7</xdr:col>
      <xdr:colOff>31750</xdr:colOff>
      <xdr:row>82</xdr:row>
      <xdr:rowOff>167094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2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151871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1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ポイント上回っていますが、計画的な職員採用を推進していることから、近年は減少傾向にあります。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今後についても、年齢構成の偏りの是正を図りながら、行財政改革に取り組み、総人件費の抑制・適正化に努めます。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98778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915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86</xdr:row>
      <xdr:rowOff>34572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720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111072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1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職員数については、港湾課の設置など他類似団体に見られない業務を行っていることや、養護老人ホーム、保育園等の施設運営を直営で行っていることなどから、類似団体と比較して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行財政改革に取り組む中で、定員管理の適正化に努めます。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59537</xdr:rowOff>
    </xdr:from>
    <xdr:to>
      <xdr:col>81</xdr:col>
      <xdr:colOff>44450</xdr:colOff>
      <xdr:row>61</xdr:row>
      <xdr:rowOff>93802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517987"/>
          <a:ext cx="8382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25756</xdr:rowOff>
    </xdr:from>
    <xdr:to>
      <xdr:col>77</xdr:col>
      <xdr:colOff>44450</xdr:colOff>
      <xdr:row>61</xdr:row>
      <xdr:rowOff>59537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484206"/>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171145</xdr:rowOff>
    </xdr:from>
    <xdr:to>
      <xdr:col>72</xdr:col>
      <xdr:colOff>203200</xdr:colOff>
      <xdr:row>61</xdr:row>
      <xdr:rowOff>25756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58145"/>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140741</xdr:rowOff>
    </xdr:from>
    <xdr:to>
      <xdr:col>68</xdr:col>
      <xdr:colOff>152400</xdr:colOff>
      <xdr:row>60</xdr:row>
      <xdr:rowOff>171145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427741"/>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43002</xdr:rowOff>
    </xdr:from>
    <xdr:to>
      <xdr:col>81</xdr:col>
      <xdr:colOff>95250</xdr:colOff>
      <xdr:row>61</xdr:row>
      <xdr:rowOff>144602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5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15079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47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8737</xdr:rowOff>
    </xdr:from>
    <xdr:to>
      <xdr:col>77</xdr:col>
      <xdr:colOff>95250</xdr:colOff>
      <xdr:row>61</xdr:row>
      <xdr:rowOff>110337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95114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553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146406</xdr:rowOff>
    </xdr:from>
    <xdr:to>
      <xdr:col>73</xdr:col>
      <xdr:colOff>44450</xdr:colOff>
      <xdr:row>61</xdr:row>
      <xdr:rowOff>76556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4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61333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51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120345</xdr:rowOff>
    </xdr:from>
    <xdr:to>
      <xdr:col>68</xdr:col>
      <xdr:colOff>203200</xdr:colOff>
      <xdr:row>61</xdr:row>
      <xdr:rowOff>50495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4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35272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9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89941</xdr:rowOff>
    </xdr:from>
    <xdr:to>
      <xdr:col>64</xdr:col>
      <xdr:colOff>152400</xdr:colOff>
      <xdr:row>61</xdr:row>
      <xdr:rowOff>20091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4868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6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港湾事業債借換債の満期一括償還が平成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年度から始まり、満期一括償還地方債に係る地方債償還額及び減債基金積立不足額が算出され、類似団体より高い水準にあります。償還が続く令和１１年度まで実質公債費比率は高水準が見込まれます。</a:t>
          </a:r>
        </a:p>
        <a:p>
          <a:r>
            <a:rPr kumimoji="1" lang="ja-JP" altLang="en-US" sz="1300">
              <a:latin typeface="ＭＳ Ｐゴシック" panose="020B0600070205080204" pitchFamily="50" charset="-128"/>
              <a:ea typeface="ＭＳ Ｐゴシック" panose="020B0600070205080204" pitchFamily="50" charset="-128"/>
            </a:rPr>
            <a:t>今後も広尾町まちづくり推進総合計画に基づき、新規地方債の発行を必要最小限に留め、実質公債費比率の抑制を図ります。</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146050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745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162137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4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14817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630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14817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港湾事業債借換債をはじめとする既発債の償還が終了する一方、新規地方債の発行を抑制しており、地方債の現在高が減少しているため将来負担比率についても減少傾向にあります。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今後も広尾町まちづくり推進総合計画に基づき、新規地方債の発行を必要最小限に留め、将来負担の減少を図ります。</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159960</xdr:rowOff>
    </xdr:from>
    <xdr:to>
      <xdr:col>81</xdr:col>
      <xdr:colOff>44450</xdr:colOff>
      <xdr:row>15</xdr:row>
      <xdr:rowOff>33322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60260"/>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33322</xdr:rowOff>
    </xdr:from>
    <xdr:to>
      <xdr:col>77</xdr:col>
      <xdr:colOff>44450</xdr:colOff>
      <xdr:row>15</xdr:row>
      <xdr:rowOff>162016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05072"/>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162016</xdr:rowOff>
    </xdr:from>
    <xdr:to>
      <xdr:col>72</xdr:col>
      <xdr:colOff>203200</xdr:colOff>
      <xdr:row>17</xdr:row>
      <xdr:rowOff>4112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33766"/>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4112</xdr:rowOff>
    </xdr:from>
    <xdr:to>
      <xdr:col>68</xdr:col>
      <xdr:colOff>152400</xdr:colOff>
      <xdr:row>17</xdr:row>
      <xdr:rowOff>35137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1876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109160</xdr:rowOff>
    </xdr:from>
    <xdr:to>
      <xdr:col>81</xdr:col>
      <xdr:colOff>95250</xdr:colOff>
      <xdr:row>15</xdr:row>
      <xdr:rowOff>39310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81237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153972</xdr:rowOff>
    </xdr:from>
    <xdr:to>
      <xdr:col>77</xdr:col>
      <xdr:colOff>95250</xdr:colOff>
      <xdr:row>15</xdr:row>
      <xdr:rowOff>84122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111216</xdr:rowOff>
    </xdr:from>
    <xdr:to>
      <xdr:col>73</xdr:col>
      <xdr:colOff>44450</xdr:colOff>
      <xdr:row>16</xdr:row>
      <xdr:rowOff>41366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26143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124762</xdr:rowOff>
    </xdr:from>
    <xdr:to>
      <xdr:col>68</xdr:col>
      <xdr:colOff>203200</xdr:colOff>
      <xdr:row>17</xdr:row>
      <xdr:rowOff>54912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39689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5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155787</xdr:rowOff>
    </xdr:from>
    <xdr:to>
      <xdr:col>64</xdr:col>
      <xdr:colOff>152400</xdr:colOff>
      <xdr:row>17</xdr:row>
      <xdr:rowOff>85937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70714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6,009
5,925
596.48
7,428,033
7,199,131
217,504
4,781,616
9,231,832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近年は若年層の職員が増加していることもあり、類似団体平均より低く推移しています。今後についても、引き続き行財政改革に取り組み、人件費の適正化を図ります。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4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ポイント下回っていますが、物価高騰の影響により、燃料費や光熱水費、委託料等は増加傾向にあります。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今後も一層の経費削減に努め、物件費の抑制を図ります。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155575</xdr:rowOff>
    </xdr:from>
    <xdr:to>
      <xdr:col>82</xdr:col>
      <xdr:colOff>107950</xdr:colOff>
      <xdr:row>14</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55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155575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511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60325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51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60325</xdr:rowOff>
    </xdr:from>
    <xdr:to>
      <xdr:col>69</xdr:col>
      <xdr:colOff>92075</xdr:colOff>
      <xdr:row>15</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6062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104775</xdr:rowOff>
    </xdr:from>
    <xdr:to>
      <xdr:col>78</xdr:col>
      <xdr:colOff>120650</xdr:colOff>
      <xdr:row>15</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45102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9525</xdr:rowOff>
    </xdr:from>
    <xdr:to>
      <xdr:col>69</xdr:col>
      <xdr:colOff>142875</xdr:colOff>
      <xdr:row>14</xdr:row>
      <xdr:rowOff>111125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121302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114300</xdr:rowOff>
    </xdr:from>
    <xdr:to>
      <xdr:col>65</xdr:col>
      <xdr:colOff>53975</xdr:colOff>
      <xdr:row>16</xdr:row>
      <xdr:rowOff>44450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54627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扶助費については類似団体とほぼ同数となっています。今後も引き続き、事務事業評価等による事業の適正化に取り組んでいきます。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類似団体と比較し、その他に係る比率は低く推移しています。その要因は、その他以外の経常的一般財源、特に公債費の割合が多額を占める、広尾町の歳出の構造上のものであります。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54</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362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5842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408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5842</xdr:rowOff>
    </xdr:from>
    <xdr:to>
      <xdr:col>73</xdr:col>
      <xdr:colOff>180975</xdr:colOff>
      <xdr:row>55</xdr:row>
      <xdr:rowOff>14986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435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14986</xdr:rowOff>
    </xdr:from>
    <xdr:to>
      <xdr:col>69</xdr:col>
      <xdr:colOff>92075</xdr:colOff>
      <xdr:row>55</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444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133367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126492</xdr:rowOff>
    </xdr:from>
    <xdr:to>
      <xdr:col>74</xdr:col>
      <xdr:colOff>31750</xdr:colOff>
      <xdr:row>55</xdr:row>
      <xdr:rowOff>56642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66819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135636</xdr:rowOff>
    </xdr:from>
    <xdr:to>
      <xdr:col>69</xdr:col>
      <xdr:colOff>142875</xdr:colOff>
      <xdr:row>55</xdr:row>
      <xdr:rowOff>65786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75963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ポイント上回っています。この要因として、令和元年度から地方独立行政法人化した国保病院への負担金が多額になっていることが挙げられます。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今後においても、病院経営の改善を図るとともに各種団体への補助金の交付にあっては、補助の妥当性、必要性、効果などの検証や見直しを行っていきます。</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81280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5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683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140716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7293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年度から港湾事業債借換債の満期一括償還が始まったことから、公債費の割合が類似団体と比較して大きくなっていますが、令和５年度については満期一括償還の金額が前年度と比較して少なかったため（</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百万円の減）、数値が減少しています。しかしながら、翌年度以降は再び増加が見込まれることから、新規地方債の発行を必要最小限に留め、地方債の現在高の減少を図ります。</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8889</xdr:rowOff>
    </xdr:from>
    <xdr:to>
      <xdr:col>24</xdr:col>
      <xdr:colOff>25400</xdr:colOff>
      <xdr:row>78</xdr:row>
      <xdr:rowOff>168911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8198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92711</xdr:rowOff>
    </xdr:from>
    <xdr:to>
      <xdr:col>19</xdr:col>
      <xdr:colOff>187325</xdr:colOff>
      <xdr:row>78</xdr:row>
      <xdr:rowOff>168911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658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92711</xdr:rowOff>
    </xdr:from>
    <xdr:to>
      <xdr:col>15</xdr:col>
      <xdr:colOff>98425</xdr:colOff>
      <xdr:row>79</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658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522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129539</xdr:rowOff>
    </xdr:from>
    <xdr:to>
      <xdr:col>24</xdr:col>
      <xdr:colOff>76200</xdr:colOff>
      <xdr:row>78</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101616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118111</xdr:rowOff>
    </xdr:from>
    <xdr:to>
      <xdr:col>20</xdr:col>
      <xdr:colOff>38100</xdr:colOff>
      <xdr:row>79</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33038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41911</xdr:rowOff>
    </xdr:from>
    <xdr:to>
      <xdr:col>15</xdr:col>
      <xdr:colOff>149225</xdr:colOff>
      <xdr:row>78</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128288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公債費以外の比率は、類似団体と比較し</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ポイント下回っています。この要因として、公債費の割合が類似団体より大きくなっていることから、構造上、公債費以外の割合が低くなっていることが挙げられます。</a:t>
          </a:r>
        </a:p>
        <a:p>
          <a:r>
            <a:rPr kumimoji="1" lang="ja-JP" altLang="en-US" sz="1300">
              <a:latin typeface="ＭＳ Ｐゴシック" panose="020B0600070205080204" pitchFamily="50" charset="-128"/>
              <a:ea typeface="ＭＳ Ｐゴシック" panose="020B0600070205080204" pitchFamily="50" charset="-128"/>
            </a:rPr>
            <a:t>今後も財政の硬直化を防ぐために、経常経費の節減に努めていきます。</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69850</xdr:rowOff>
    </xdr:from>
    <xdr:to>
      <xdr:col>82</xdr:col>
      <xdr:colOff>107950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5857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117856</xdr:rowOff>
    </xdr:from>
    <xdr:to>
      <xdr:col>78</xdr:col>
      <xdr:colOff>69850</xdr:colOff>
      <xdr:row>73</xdr:row>
      <xdr:rowOff>97282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4622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117856</xdr:rowOff>
    </xdr:from>
    <xdr:to>
      <xdr:col>73</xdr:col>
      <xdr:colOff>180975</xdr:colOff>
      <xdr:row>73</xdr:row>
      <xdr:rowOff>42418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4622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42418</xdr:rowOff>
    </xdr:from>
    <xdr:to>
      <xdr:col>69</xdr:col>
      <xdr:colOff>92075</xdr:colOff>
      <xdr:row>74</xdr:row>
      <xdr:rowOff>108712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55826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19050</xdr:rowOff>
    </xdr:from>
    <xdr:to>
      <xdr:col>82</xdr:col>
      <xdr:colOff>158750</xdr:colOff>
      <xdr:row>73</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99077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46482</xdr:rowOff>
    </xdr:from>
    <xdr:to>
      <xdr:col>78</xdr:col>
      <xdr:colOff>120650</xdr:colOff>
      <xdr:row>73</xdr:row>
      <xdr:rowOff>148082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158259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33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67056</xdr:rowOff>
    </xdr:from>
    <xdr:to>
      <xdr:col>74</xdr:col>
      <xdr:colOff>31750</xdr:colOff>
      <xdr:row>72</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7383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18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163068</xdr:rowOff>
    </xdr:from>
    <xdr:to>
      <xdr:col>69</xdr:col>
      <xdr:colOff>142875</xdr:colOff>
      <xdr:row>73</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103395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169689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27763</xdr:rowOff>
    </xdr:from>
    <xdr:to>
      <xdr:col>29</xdr:col>
      <xdr:colOff>127000</xdr:colOff>
      <xdr:row>15</xdr:row>
      <xdr:rowOff>92974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47138"/>
          <a:ext cx="647700" cy="6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92974</xdr:rowOff>
    </xdr:from>
    <xdr:to>
      <xdr:col>26</xdr:col>
      <xdr:colOff>50800</xdr:colOff>
      <xdr:row>15</xdr:row>
      <xdr:rowOff>139055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12349"/>
          <a:ext cx="698500" cy="4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139055</xdr:rowOff>
    </xdr:from>
    <xdr:to>
      <xdr:col>22</xdr:col>
      <xdr:colOff>114300</xdr:colOff>
      <xdr:row>16</xdr:row>
      <xdr:rowOff>8977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58430"/>
          <a:ext cx="698500" cy="4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8977</xdr:rowOff>
    </xdr:from>
    <xdr:to>
      <xdr:col>18</xdr:col>
      <xdr:colOff>177800</xdr:colOff>
      <xdr:row>16</xdr:row>
      <xdr:rowOff>42691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99802"/>
          <a:ext cx="698500" cy="3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148413</xdr:rowOff>
    </xdr:from>
    <xdr:to>
      <xdr:col>29</xdr:col>
      <xdr:colOff>177800</xdr:colOff>
      <xdr:row>15</xdr:row>
      <xdr:rowOff>78563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96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164940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4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42174</xdr:rowOff>
    </xdr:from>
    <xdr:to>
      <xdr:col>26</xdr:col>
      <xdr:colOff>101600</xdr:colOff>
      <xdr:row>15</xdr:row>
      <xdr:rowOff>143774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6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153951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88255</xdr:rowOff>
    </xdr:from>
    <xdr:to>
      <xdr:col>22</xdr:col>
      <xdr:colOff>165100</xdr:colOff>
      <xdr:row>16</xdr:row>
      <xdr:rowOff>18405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0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28582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7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129627</xdr:rowOff>
    </xdr:from>
    <xdr:to>
      <xdr:col>19</xdr:col>
      <xdr:colOff>38100</xdr:colOff>
      <xdr:row>16</xdr:row>
      <xdr:rowOff>59777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4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69954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1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163341</xdr:rowOff>
    </xdr:from>
    <xdr:to>
      <xdr:col>15</xdr:col>
      <xdr:colOff>101600</xdr:colOff>
      <xdr:row>16</xdr:row>
      <xdr:rowOff>93491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8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103668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5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229168</xdr:rowOff>
    </xdr:from>
    <xdr:to>
      <xdr:col>29</xdr:col>
      <xdr:colOff>127000</xdr:colOff>
      <xdr:row>33</xdr:row>
      <xdr:rowOff>327041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153718"/>
          <a:ext cx="647700" cy="9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179741</xdr:rowOff>
    </xdr:from>
    <xdr:to>
      <xdr:col>26</xdr:col>
      <xdr:colOff>50800</xdr:colOff>
      <xdr:row>33</xdr:row>
      <xdr:rowOff>229168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104291"/>
          <a:ext cx="698500" cy="49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179741</xdr:rowOff>
    </xdr:from>
    <xdr:to>
      <xdr:col>22</xdr:col>
      <xdr:colOff>114300</xdr:colOff>
      <xdr:row>33</xdr:row>
      <xdr:rowOff>265842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104291"/>
          <a:ext cx="698500" cy="8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265842</xdr:rowOff>
    </xdr:from>
    <xdr:to>
      <xdr:col>18</xdr:col>
      <xdr:colOff>177800</xdr:colOff>
      <xdr:row>34</xdr:row>
      <xdr:rowOff>55954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190392"/>
          <a:ext cx="698500" cy="13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276241</xdr:rowOff>
    </xdr:from>
    <xdr:to>
      <xdr:col>29</xdr:col>
      <xdr:colOff>177800</xdr:colOff>
      <xdr:row>34</xdr:row>
      <xdr:rowOff>34941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20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121318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178368</xdr:rowOff>
    </xdr:from>
    <xdr:to>
      <xdr:col>26</xdr:col>
      <xdr:colOff>101600</xdr:colOff>
      <xdr:row>33</xdr:row>
      <xdr:rowOff>279968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10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118695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871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128941</xdr:rowOff>
    </xdr:from>
    <xdr:to>
      <xdr:col>22</xdr:col>
      <xdr:colOff>165100</xdr:colOff>
      <xdr:row>33</xdr:row>
      <xdr:rowOff>230541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05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69268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8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215042</xdr:rowOff>
    </xdr:from>
    <xdr:to>
      <xdr:col>19</xdr:col>
      <xdr:colOff>38100</xdr:colOff>
      <xdr:row>33</xdr:row>
      <xdr:rowOff>316642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13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155369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0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5154</xdr:rowOff>
    </xdr:from>
    <xdr:to>
      <xdr:col>15</xdr:col>
      <xdr:colOff>101600</xdr:colOff>
      <xdr:row>34</xdr:row>
      <xdr:rowOff>106754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7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116931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04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6,009
5,925
596.48
7,428,033
7,199,131
217,504
4,781,616
9,231,832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79967</xdr:rowOff>
    </xdr:from>
    <xdr:to>
      <xdr:col>24</xdr:col>
      <xdr:colOff>63500</xdr:colOff>
      <xdr:row>34</xdr:row>
      <xdr:rowOff>112891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909267"/>
          <a:ext cx="838200" cy="3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112891</xdr:rowOff>
    </xdr:from>
    <xdr:to>
      <xdr:col>19</xdr:col>
      <xdr:colOff>177800</xdr:colOff>
      <xdr:row>34</xdr:row>
      <xdr:rowOff>156982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942191"/>
          <a:ext cx="8890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156982</xdr:rowOff>
    </xdr:from>
    <xdr:to>
      <xdr:col>15</xdr:col>
      <xdr:colOff>50800</xdr:colOff>
      <xdr:row>35</xdr:row>
      <xdr:rowOff>48249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986282"/>
          <a:ext cx="8890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48249</xdr:rowOff>
    </xdr:from>
    <xdr:to>
      <xdr:col>10</xdr:col>
      <xdr:colOff>114300</xdr:colOff>
      <xdr:row>36</xdr:row>
      <xdr:rowOff>30400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48999"/>
          <a:ext cx="8890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29167</xdr:rowOff>
    </xdr:from>
    <xdr:to>
      <xdr:col>24</xdr:col>
      <xdr:colOff>114300</xdr:colOff>
      <xdr:row>34</xdr:row>
      <xdr:rowOff>130767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52044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0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62091</xdr:rowOff>
    </xdr:from>
    <xdr:to>
      <xdr:col>20</xdr:col>
      <xdr:colOff>38100</xdr:colOff>
      <xdr:row>34</xdr:row>
      <xdr:rowOff>163691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8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8768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6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106182</xdr:rowOff>
    </xdr:from>
    <xdr:to>
      <xdr:col>15</xdr:col>
      <xdr:colOff>101600</xdr:colOff>
      <xdr:row>35</xdr:row>
      <xdr:rowOff>36332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52859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1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168899</xdr:rowOff>
    </xdr:from>
    <xdr:to>
      <xdr:col>10</xdr:col>
      <xdr:colOff>165100</xdr:colOff>
      <xdr:row>35</xdr:row>
      <xdr:rowOff>99049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9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115576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7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151050</xdr:rowOff>
    </xdr:from>
    <xdr:to>
      <xdr:col>6</xdr:col>
      <xdr:colOff>38100</xdr:colOff>
      <xdr:row>36</xdr:row>
      <xdr:rowOff>81200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97727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2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76743</xdr:rowOff>
    </xdr:from>
    <xdr:to>
      <xdr:col>24</xdr:col>
      <xdr:colOff>63500</xdr:colOff>
      <xdr:row>57</xdr:row>
      <xdr:rowOff>83469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49393"/>
          <a:ext cx="83820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76743</xdr:rowOff>
    </xdr:from>
    <xdr:to>
      <xdr:col>19</xdr:col>
      <xdr:colOff>177800</xdr:colOff>
      <xdr:row>57</xdr:row>
      <xdr:rowOff>137502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49393"/>
          <a:ext cx="889000" cy="6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137502</xdr:rowOff>
    </xdr:from>
    <xdr:to>
      <xdr:col>15</xdr:col>
      <xdr:colOff>50800</xdr:colOff>
      <xdr:row>58</xdr:row>
      <xdr:rowOff>21072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10152"/>
          <a:ext cx="889000" cy="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141335</xdr:rowOff>
    </xdr:from>
    <xdr:to>
      <xdr:col>10</xdr:col>
      <xdr:colOff>114300</xdr:colOff>
      <xdr:row>58</xdr:row>
      <xdr:rowOff>21072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13985"/>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32669</xdr:rowOff>
    </xdr:from>
    <xdr:to>
      <xdr:col>24</xdr:col>
      <xdr:colOff>114300</xdr:colOff>
      <xdr:row>57</xdr:row>
      <xdr:rowOff>134269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55546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5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25943</xdr:rowOff>
    </xdr:from>
    <xdr:to>
      <xdr:col>20</xdr:col>
      <xdr:colOff>38100</xdr:colOff>
      <xdr:row>57</xdr:row>
      <xdr:rowOff>127543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144070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7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86702</xdr:rowOff>
    </xdr:from>
    <xdr:to>
      <xdr:col>15</xdr:col>
      <xdr:colOff>101600</xdr:colOff>
      <xdr:row>58</xdr:row>
      <xdr:rowOff>16852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7979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5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141722</xdr:rowOff>
    </xdr:from>
    <xdr:to>
      <xdr:col>10</xdr:col>
      <xdr:colOff>165100</xdr:colOff>
      <xdr:row>58</xdr:row>
      <xdr:rowOff>71872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62999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0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90535</xdr:rowOff>
    </xdr:from>
    <xdr:to>
      <xdr:col>6</xdr:col>
      <xdr:colOff>38100</xdr:colOff>
      <xdr:row>58</xdr:row>
      <xdr:rowOff>20685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37212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3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42965</xdr:rowOff>
    </xdr:from>
    <xdr:to>
      <xdr:col>24</xdr:col>
      <xdr:colOff>63500</xdr:colOff>
      <xdr:row>76</xdr:row>
      <xdr:rowOff>52642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73165"/>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42965</xdr:rowOff>
    </xdr:from>
    <xdr:to>
      <xdr:col>19</xdr:col>
      <xdr:colOff>177800</xdr:colOff>
      <xdr:row>76</xdr:row>
      <xdr:rowOff>57499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73165"/>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163170</xdr:rowOff>
    </xdr:from>
    <xdr:to>
      <xdr:col>15</xdr:col>
      <xdr:colOff>50800</xdr:colOff>
      <xdr:row>76</xdr:row>
      <xdr:rowOff>57499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021920"/>
          <a:ext cx="889000" cy="6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163170</xdr:rowOff>
    </xdr:from>
    <xdr:to>
      <xdr:col>10</xdr:col>
      <xdr:colOff>114300</xdr:colOff>
      <xdr:row>76</xdr:row>
      <xdr:rowOff>43650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21920"/>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1842</xdr:rowOff>
    </xdr:from>
    <xdr:to>
      <xdr:col>24</xdr:col>
      <xdr:colOff>114300</xdr:colOff>
      <xdr:row>76</xdr:row>
      <xdr:rowOff>103442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24719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163615</xdr:rowOff>
    </xdr:from>
    <xdr:to>
      <xdr:col>20</xdr:col>
      <xdr:colOff>38100</xdr:colOff>
      <xdr:row>76</xdr:row>
      <xdr:rowOff>93765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110291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6699</xdr:rowOff>
    </xdr:from>
    <xdr:to>
      <xdr:col>15</xdr:col>
      <xdr:colOff>101600</xdr:colOff>
      <xdr:row>76</xdr:row>
      <xdr:rowOff>108299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124827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1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112370</xdr:rowOff>
    </xdr:from>
    <xdr:to>
      <xdr:col>10</xdr:col>
      <xdr:colOff>165100</xdr:colOff>
      <xdr:row>76</xdr:row>
      <xdr:rowOff>42520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59047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164300</xdr:rowOff>
    </xdr:from>
    <xdr:to>
      <xdr:col>6</xdr:col>
      <xdr:colOff>38100</xdr:colOff>
      <xdr:row>76</xdr:row>
      <xdr:rowOff>94450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110977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50355</xdr:rowOff>
    </xdr:from>
    <xdr:to>
      <xdr:col>24</xdr:col>
      <xdr:colOff>63500</xdr:colOff>
      <xdr:row>96</xdr:row>
      <xdr:rowOff>80865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09555"/>
          <a:ext cx="838200" cy="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24972</xdr:rowOff>
    </xdr:from>
    <xdr:to>
      <xdr:col>19</xdr:col>
      <xdr:colOff>177800</xdr:colOff>
      <xdr:row>96</xdr:row>
      <xdr:rowOff>50355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84172"/>
          <a:ext cx="889000" cy="2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24972</xdr:rowOff>
    </xdr:from>
    <xdr:to>
      <xdr:col>15</xdr:col>
      <xdr:colOff>50800</xdr:colOff>
      <xdr:row>97</xdr:row>
      <xdr:rowOff>79473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84172"/>
          <a:ext cx="889000" cy="2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79473</xdr:rowOff>
    </xdr:from>
    <xdr:to>
      <xdr:col>10</xdr:col>
      <xdr:colOff>114300</xdr:colOff>
      <xdr:row>97</xdr:row>
      <xdr:rowOff>92399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10123"/>
          <a:ext cx="889000" cy="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30065</xdr:rowOff>
    </xdr:from>
    <xdr:to>
      <xdr:col>24</xdr:col>
      <xdr:colOff>114300</xdr:colOff>
      <xdr:row>96</xdr:row>
      <xdr:rowOff>131665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8492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171005</xdr:rowOff>
    </xdr:from>
    <xdr:to>
      <xdr:col>20</xdr:col>
      <xdr:colOff>38100</xdr:colOff>
      <xdr:row>96</xdr:row>
      <xdr:rowOff>101155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92282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5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145622</xdr:rowOff>
    </xdr:from>
    <xdr:to>
      <xdr:col>15</xdr:col>
      <xdr:colOff>101600</xdr:colOff>
      <xdr:row>96</xdr:row>
      <xdr:rowOff>75772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66899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28673</xdr:rowOff>
    </xdr:from>
    <xdr:to>
      <xdr:col>10</xdr:col>
      <xdr:colOff>165100</xdr:colOff>
      <xdr:row>97</xdr:row>
      <xdr:rowOff>130273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121400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5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41599</xdr:rowOff>
    </xdr:from>
    <xdr:to>
      <xdr:col>6</xdr:col>
      <xdr:colOff>38100</xdr:colOff>
      <xdr:row>97</xdr:row>
      <xdr:rowOff>143199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134326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6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34741</xdr:rowOff>
    </xdr:from>
    <xdr:to>
      <xdr:col>55</xdr:col>
      <xdr:colOff>0</xdr:colOff>
      <xdr:row>35</xdr:row>
      <xdr:rowOff>97820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35491"/>
          <a:ext cx="838200" cy="6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97820</xdr:rowOff>
    </xdr:from>
    <xdr:to>
      <xdr:col>50</xdr:col>
      <xdr:colOff>114300</xdr:colOff>
      <xdr:row>35</xdr:row>
      <xdr:rowOff>150824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98570"/>
          <a:ext cx="889000" cy="5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110547</xdr:rowOff>
    </xdr:from>
    <xdr:to>
      <xdr:col>45</xdr:col>
      <xdr:colOff>177800</xdr:colOff>
      <xdr:row>35</xdr:row>
      <xdr:rowOff>150824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39847"/>
          <a:ext cx="889000" cy="2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110547</xdr:rowOff>
    </xdr:from>
    <xdr:to>
      <xdr:col>41</xdr:col>
      <xdr:colOff>50800</xdr:colOff>
      <xdr:row>36</xdr:row>
      <xdr:rowOff>39781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39847"/>
          <a:ext cx="889000" cy="27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155391</xdr:rowOff>
    </xdr:from>
    <xdr:to>
      <xdr:col>55</xdr:col>
      <xdr:colOff>50800</xdr:colOff>
      <xdr:row>35</xdr:row>
      <xdr:rowOff>85541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8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6818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3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47020</xdr:rowOff>
    </xdr:from>
    <xdr:to>
      <xdr:col>50</xdr:col>
      <xdr:colOff>165100</xdr:colOff>
      <xdr:row>35</xdr:row>
      <xdr:rowOff>148620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165147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2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100024</xdr:rowOff>
    </xdr:from>
    <xdr:to>
      <xdr:col>46</xdr:col>
      <xdr:colOff>38100</xdr:colOff>
      <xdr:row>36</xdr:row>
      <xdr:rowOff>30174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46701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7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59747</xdr:rowOff>
    </xdr:from>
    <xdr:to>
      <xdr:col>41</xdr:col>
      <xdr:colOff>101600</xdr:colOff>
      <xdr:row>34</xdr:row>
      <xdr:rowOff>161347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6424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6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160431</xdr:rowOff>
    </xdr:from>
    <xdr:to>
      <xdr:col>36</xdr:col>
      <xdr:colOff>165100</xdr:colOff>
      <xdr:row>36</xdr:row>
      <xdr:rowOff>90581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107108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3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132148</xdr:rowOff>
    </xdr:from>
    <xdr:to>
      <xdr:col>55</xdr:col>
      <xdr:colOff>0</xdr:colOff>
      <xdr:row>58</xdr:row>
      <xdr:rowOff>22799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04798"/>
          <a:ext cx="838200" cy="6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54218</xdr:rowOff>
    </xdr:from>
    <xdr:to>
      <xdr:col>50</xdr:col>
      <xdr:colOff>114300</xdr:colOff>
      <xdr:row>57</xdr:row>
      <xdr:rowOff>132148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26868"/>
          <a:ext cx="889000" cy="7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54218</xdr:rowOff>
    </xdr:from>
    <xdr:to>
      <xdr:col>45</xdr:col>
      <xdr:colOff>177800</xdr:colOff>
      <xdr:row>58</xdr:row>
      <xdr:rowOff>77667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26868"/>
          <a:ext cx="889000" cy="19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71192</xdr:rowOff>
    </xdr:from>
    <xdr:to>
      <xdr:col>41</xdr:col>
      <xdr:colOff>50800</xdr:colOff>
      <xdr:row>58</xdr:row>
      <xdr:rowOff>77667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15292"/>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143449</xdr:rowOff>
    </xdr:from>
    <xdr:to>
      <xdr:col>55</xdr:col>
      <xdr:colOff>50800</xdr:colOff>
      <xdr:row>58</xdr:row>
      <xdr:rowOff>73599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121876</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9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81348</xdr:rowOff>
    </xdr:from>
    <xdr:to>
      <xdr:col>50</xdr:col>
      <xdr:colOff>165100</xdr:colOff>
      <xdr:row>58</xdr:row>
      <xdr:rowOff>11498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2625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4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3418</xdr:rowOff>
    </xdr:from>
    <xdr:to>
      <xdr:col>46</xdr:col>
      <xdr:colOff>38100</xdr:colOff>
      <xdr:row>57</xdr:row>
      <xdr:rowOff>105018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96145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6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26867</xdr:rowOff>
    </xdr:from>
    <xdr:to>
      <xdr:col>41</xdr:col>
      <xdr:colOff>101600</xdr:colOff>
      <xdr:row>58</xdr:row>
      <xdr:rowOff>128467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119594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20392</xdr:rowOff>
    </xdr:from>
    <xdr:to>
      <xdr:col>36</xdr:col>
      <xdr:colOff>165100</xdr:colOff>
      <xdr:row>58</xdr:row>
      <xdr:rowOff>121992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6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113119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5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115171</xdr:rowOff>
    </xdr:from>
    <xdr:to>
      <xdr:col>55</xdr:col>
      <xdr:colOff>0</xdr:colOff>
      <xdr:row>78</xdr:row>
      <xdr:rowOff>132051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88271"/>
          <a:ext cx="8382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86034</xdr:rowOff>
    </xdr:from>
    <xdr:to>
      <xdr:col>50</xdr:col>
      <xdr:colOff>114300</xdr:colOff>
      <xdr:row>78</xdr:row>
      <xdr:rowOff>132051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59134"/>
          <a:ext cx="889000" cy="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86034</xdr:rowOff>
    </xdr:from>
    <xdr:to>
      <xdr:col>45</xdr:col>
      <xdr:colOff>177800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59134"/>
          <a:ext cx="889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138785</xdr:rowOff>
    </xdr:from>
    <xdr:to>
      <xdr:col>41</xdr:col>
      <xdr:colOff>50800</xdr:colOff>
      <xdr:row>78</xdr:row>
      <xdr:rowOff>139700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11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64371</xdr:rowOff>
    </xdr:from>
    <xdr:to>
      <xdr:col>55</xdr:col>
      <xdr:colOff>50800</xdr:colOff>
      <xdr:row>78</xdr:row>
      <xdr:rowOff>165971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150748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81251</xdr:rowOff>
    </xdr:from>
    <xdr:to>
      <xdr:col>50</xdr:col>
      <xdr:colOff>165100</xdr:colOff>
      <xdr:row>79</xdr:row>
      <xdr:rowOff>11401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2528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35234</xdr:rowOff>
    </xdr:from>
    <xdr:to>
      <xdr:col>46</xdr:col>
      <xdr:colOff>38100</xdr:colOff>
      <xdr:row>78</xdr:row>
      <xdr:rowOff>136834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127961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87985</xdr:rowOff>
    </xdr:from>
    <xdr:to>
      <xdr:col>36</xdr:col>
      <xdr:colOff>165100</xdr:colOff>
      <xdr:row>79</xdr:row>
      <xdr:rowOff>18135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9262</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55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19292</xdr:rowOff>
    </xdr:from>
    <xdr:to>
      <xdr:col>55</xdr:col>
      <xdr:colOff>0</xdr:colOff>
      <xdr:row>97</xdr:row>
      <xdr:rowOff>95394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49942"/>
          <a:ext cx="838200" cy="7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19292</xdr:rowOff>
    </xdr:from>
    <xdr:to>
      <xdr:col>50</xdr:col>
      <xdr:colOff>114300</xdr:colOff>
      <xdr:row>97</xdr:row>
      <xdr:rowOff>61427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49942"/>
          <a:ext cx="8890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61427</xdr:rowOff>
    </xdr:from>
    <xdr:to>
      <xdr:col>45</xdr:col>
      <xdr:colOff>177800</xdr:colOff>
      <xdr:row>97</xdr:row>
      <xdr:rowOff>120219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92077"/>
          <a:ext cx="889000" cy="5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97603</xdr:rowOff>
    </xdr:from>
    <xdr:to>
      <xdr:col>41</xdr:col>
      <xdr:colOff>50800</xdr:colOff>
      <xdr:row>97</xdr:row>
      <xdr:rowOff>120219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28253"/>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44594</xdr:rowOff>
    </xdr:from>
    <xdr:to>
      <xdr:col>55</xdr:col>
      <xdr:colOff>50800</xdr:colOff>
      <xdr:row>97</xdr:row>
      <xdr:rowOff>146194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23021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139942</xdr:rowOff>
    </xdr:from>
    <xdr:to>
      <xdr:col>50</xdr:col>
      <xdr:colOff>165100</xdr:colOff>
      <xdr:row>97</xdr:row>
      <xdr:rowOff>70092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61219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10627</xdr:rowOff>
    </xdr:from>
    <xdr:to>
      <xdr:col>46</xdr:col>
      <xdr:colOff>38100</xdr:colOff>
      <xdr:row>97</xdr:row>
      <xdr:rowOff>112227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103354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69419</xdr:rowOff>
    </xdr:from>
    <xdr:to>
      <xdr:col>41</xdr:col>
      <xdr:colOff>101600</xdr:colOff>
      <xdr:row>97</xdr:row>
      <xdr:rowOff>171019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162146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46803</xdr:rowOff>
    </xdr:from>
    <xdr:to>
      <xdr:col>36</xdr:col>
      <xdr:colOff>165100</xdr:colOff>
      <xdr:row>97</xdr:row>
      <xdr:rowOff>148403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139530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85628</xdr:rowOff>
    </xdr:from>
    <xdr:to>
      <xdr:col>85</xdr:col>
      <xdr:colOff>127000</xdr:colOff>
      <xdr:row>75</xdr:row>
      <xdr:rowOff>16115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772928"/>
          <a:ext cx="838200" cy="10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85628</xdr:rowOff>
    </xdr:from>
    <xdr:to>
      <xdr:col>81</xdr:col>
      <xdr:colOff>50800</xdr:colOff>
      <xdr:row>74</xdr:row>
      <xdr:rowOff>143868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772928"/>
          <a:ext cx="8890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141525</xdr:rowOff>
    </xdr:from>
    <xdr:to>
      <xdr:col>76</xdr:col>
      <xdr:colOff>114300</xdr:colOff>
      <xdr:row>74</xdr:row>
      <xdr:rowOff>143868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28825"/>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141525</xdr:rowOff>
    </xdr:from>
    <xdr:to>
      <xdr:col>71</xdr:col>
      <xdr:colOff>177800</xdr:colOff>
      <xdr:row>75</xdr:row>
      <xdr:rowOff>2978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28825"/>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136765</xdr:rowOff>
    </xdr:from>
    <xdr:to>
      <xdr:col>85</xdr:col>
      <xdr:colOff>177800</xdr:colOff>
      <xdr:row>75</xdr:row>
      <xdr:rowOff>66915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159642</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7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34828</xdr:rowOff>
    </xdr:from>
    <xdr:to>
      <xdr:col>81</xdr:col>
      <xdr:colOff>101600</xdr:colOff>
      <xdr:row>74</xdr:row>
      <xdr:rowOff>136428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152955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49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93068</xdr:rowOff>
    </xdr:from>
    <xdr:to>
      <xdr:col>76</xdr:col>
      <xdr:colOff>165100</xdr:colOff>
      <xdr:row>75</xdr:row>
      <xdr:rowOff>23218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39745</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55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90725</xdr:rowOff>
    </xdr:from>
    <xdr:to>
      <xdr:col>72</xdr:col>
      <xdr:colOff>38100</xdr:colOff>
      <xdr:row>75</xdr:row>
      <xdr:rowOff>20875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37402</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55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123628</xdr:rowOff>
    </xdr:from>
    <xdr:to>
      <xdr:col>67</xdr:col>
      <xdr:colOff>101600</xdr:colOff>
      <xdr:row>75</xdr:row>
      <xdr:rowOff>53778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70305</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5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52493</xdr:rowOff>
    </xdr:from>
    <xdr:to>
      <xdr:col>85</xdr:col>
      <xdr:colOff>127000</xdr:colOff>
      <xdr:row>98</xdr:row>
      <xdr:rowOff>53521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54593"/>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163974</xdr:rowOff>
    </xdr:from>
    <xdr:to>
      <xdr:col>81</xdr:col>
      <xdr:colOff>50800</xdr:colOff>
      <xdr:row>98</xdr:row>
      <xdr:rowOff>52493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94624"/>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163974</xdr:rowOff>
    </xdr:from>
    <xdr:to>
      <xdr:col>76</xdr:col>
      <xdr:colOff>114300</xdr:colOff>
      <xdr:row>98</xdr:row>
      <xdr:rowOff>50340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94624"/>
          <a:ext cx="889000" cy="5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50340</xdr:rowOff>
    </xdr:from>
    <xdr:to>
      <xdr:col>71</xdr:col>
      <xdr:colOff>177800</xdr:colOff>
      <xdr:row>98</xdr:row>
      <xdr:rowOff>66788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52440"/>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2721</xdr:rowOff>
    </xdr:from>
    <xdr:to>
      <xdr:col>85</xdr:col>
      <xdr:colOff>177800</xdr:colOff>
      <xdr:row>98</xdr:row>
      <xdr:rowOff>104321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89098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1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1693</xdr:rowOff>
    </xdr:from>
    <xdr:to>
      <xdr:col>81</xdr:col>
      <xdr:colOff>101600</xdr:colOff>
      <xdr:row>98</xdr:row>
      <xdr:rowOff>103293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94420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9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113174</xdr:rowOff>
    </xdr:from>
    <xdr:to>
      <xdr:col>76</xdr:col>
      <xdr:colOff>165100</xdr:colOff>
      <xdr:row>98</xdr:row>
      <xdr:rowOff>43324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34451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170990</xdr:rowOff>
    </xdr:from>
    <xdr:to>
      <xdr:col>72</xdr:col>
      <xdr:colOff>38100</xdr:colOff>
      <xdr:row>98</xdr:row>
      <xdr:rowOff>101140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92267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15988</xdr:rowOff>
    </xdr:from>
    <xdr:to>
      <xdr:col>67</xdr:col>
      <xdr:colOff>101600</xdr:colOff>
      <xdr:row>98</xdr:row>
      <xdr:rowOff>117588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108715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137985</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30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137985</xdr:rowOff>
    </xdr:from>
    <xdr:to>
      <xdr:col>111</xdr:col>
      <xdr:colOff>177800</xdr:colOff>
      <xdr:row>38</xdr:row>
      <xdr:rowOff>138100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530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137665</xdr:rowOff>
    </xdr:from>
    <xdr:to>
      <xdr:col>107</xdr:col>
      <xdr:colOff>50800</xdr:colOff>
      <xdr:row>38</xdr:row>
      <xdr:rowOff>138100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2765"/>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137665</xdr:rowOff>
    </xdr:from>
    <xdr:to>
      <xdr:col>102</xdr:col>
      <xdr:colOff>114300</xdr:colOff>
      <xdr:row>38</xdr:row>
      <xdr:rowOff>137848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5276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87185</xdr:rowOff>
    </xdr:from>
    <xdr:to>
      <xdr:col>112</xdr:col>
      <xdr:colOff>38100</xdr:colOff>
      <xdr:row>39</xdr:row>
      <xdr:rowOff>17335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8462</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695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87300</xdr:rowOff>
    </xdr:from>
    <xdr:to>
      <xdr:col>107</xdr:col>
      <xdr:colOff>101600</xdr:colOff>
      <xdr:row>39</xdr:row>
      <xdr:rowOff>17450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8577</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86865</xdr:rowOff>
    </xdr:from>
    <xdr:to>
      <xdr:col>102</xdr:col>
      <xdr:colOff>165100</xdr:colOff>
      <xdr:row>39</xdr:row>
      <xdr:rowOff>17015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8142</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694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87048</xdr:rowOff>
    </xdr:from>
    <xdr:to>
      <xdr:col>98</xdr:col>
      <xdr:colOff>38100</xdr:colOff>
      <xdr:row>39</xdr:row>
      <xdr:rowOff>17198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8325</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694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127908</xdr:rowOff>
    </xdr:from>
    <xdr:to>
      <xdr:col>116</xdr:col>
      <xdr:colOff>63500</xdr:colOff>
      <xdr:row>55</xdr:row>
      <xdr:rowOff>149187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557658"/>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149187</xdr:rowOff>
    </xdr:from>
    <xdr:to>
      <xdr:col>111</xdr:col>
      <xdr:colOff>177800</xdr:colOff>
      <xdr:row>55</xdr:row>
      <xdr:rowOff>161055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578937"/>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110514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161055</xdr:rowOff>
    </xdr:from>
    <xdr:to>
      <xdr:col>107</xdr:col>
      <xdr:colOff>50800</xdr:colOff>
      <xdr:row>56</xdr:row>
      <xdr:rowOff>140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590805"/>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140</xdr:rowOff>
    </xdr:from>
    <xdr:to>
      <xdr:col>102</xdr:col>
      <xdr:colOff>114300</xdr:colOff>
      <xdr:row>56</xdr:row>
      <xdr:rowOff>16066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601340"/>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77108</xdr:rowOff>
    </xdr:from>
    <xdr:to>
      <xdr:col>116</xdr:col>
      <xdr:colOff>114300</xdr:colOff>
      <xdr:row>56</xdr:row>
      <xdr:rowOff>7258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99985</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98387</xdr:rowOff>
    </xdr:from>
    <xdr:to>
      <xdr:col>112</xdr:col>
      <xdr:colOff>38100</xdr:colOff>
      <xdr:row>56</xdr:row>
      <xdr:rowOff>28537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45064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3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110255</xdr:rowOff>
    </xdr:from>
    <xdr:to>
      <xdr:col>107</xdr:col>
      <xdr:colOff>101600</xdr:colOff>
      <xdr:row>56</xdr:row>
      <xdr:rowOff>40405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5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56932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31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120790</xdr:rowOff>
    </xdr:from>
    <xdr:to>
      <xdr:col>102</xdr:col>
      <xdr:colOff>165100</xdr:colOff>
      <xdr:row>56</xdr:row>
      <xdr:rowOff>50940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5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67467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3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136716</xdr:rowOff>
    </xdr:from>
    <xdr:to>
      <xdr:col>98</xdr:col>
      <xdr:colOff>38100</xdr:colOff>
      <xdr:row>56</xdr:row>
      <xdr:rowOff>66866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5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83393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34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107017</xdr:rowOff>
    </xdr:from>
    <xdr:to>
      <xdr:col>116</xdr:col>
      <xdr:colOff>63500</xdr:colOff>
      <xdr:row>76</xdr:row>
      <xdr:rowOff>82390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965767"/>
          <a:ext cx="838200" cy="14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107017</xdr:rowOff>
    </xdr:from>
    <xdr:to>
      <xdr:col>111</xdr:col>
      <xdr:colOff>177800</xdr:colOff>
      <xdr:row>75</xdr:row>
      <xdr:rowOff>110218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6576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127097</xdr:rowOff>
    </xdr:from>
    <xdr:to>
      <xdr:col>107</xdr:col>
      <xdr:colOff>50800</xdr:colOff>
      <xdr:row>75</xdr:row>
      <xdr:rowOff>110218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814397"/>
          <a:ext cx="889000" cy="1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127097</xdr:rowOff>
    </xdr:from>
    <xdr:to>
      <xdr:col>102</xdr:col>
      <xdr:colOff>114300</xdr:colOff>
      <xdr:row>75</xdr:row>
      <xdr:rowOff>89355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14397"/>
          <a:ext cx="889000" cy="1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31590</xdr:rowOff>
    </xdr:from>
    <xdr:to>
      <xdr:col>116</xdr:col>
      <xdr:colOff>114300</xdr:colOff>
      <xdr:row>76</xdr:row>
      <xdr:rowOff>133190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10017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4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56217</xdr:rowOff>
    </xdr:from>
    <xdr:to>
      <xdr:col>112</xdr:col>
      <xdr:colOff>38100</xdr:colOff>
      <xdr:row>75</xdr:row>
      <xdr:rowOff>157817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148945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0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59418</xdr:rowOff>
    </xdr:from>
    <xdr:to>
      <xdr:col>107</xdr:col>
      <xdr:colOff>101600</xdr:colOff>
      <xdr:row>75</xdr:row>
      <xdr:rowOff>161018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6095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76297</xdr:rowOff>
    </xdr:from>
    <xdr:to>
      <xdr:col>102</xdr:col>
      <xdr:colOff>165100</xdr:colOff>
      <xdr:row>75</xdr:row>
      <xdr:rowOff>6447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22974</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5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38555</xdr:rowOff>
    </xdr:from>
    <xdr:to>
      <xdr:col>98</xdr:col>
      <xdr:colOff>38100</xdr:colOff>
      <xdr:row>75</xdr:row>
      <xdr:rowOff>140155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156682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1,198</a:t>
          </a:r>
          <a:r>
            <a:rPr kumimoji="1" lang="ja-JP" altLang="en-US" sz="1300">
              <a:latin typeface="ＭＳ Ｐゴシック" panose="020B0600070205080204" pitchFamily="50" charset="-128"/>
              <a:ea typeface="ＭＳ Ｐゴシック" panose="020B0600070205080204" pitchFamily="50" charset="-128"/>
            </a:rPr>
            <a:t>千円となっています。主な構成項目である人件費は、住民一人当たり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210,452</a:t>
          </a:r>
          <a:r>
            <a:rPr kumimoji="1" lang="ja-JP" altLang="en-US" sz="1300">
              <a:latin typeface="ＭＳ Ｐゴシック" panose="020B0600070205080204" pitchFamily="50" charset="-128"/>
              <a:ea typeface="ＭＳ Ｐゴシック" panose="020B0600070205080204" pitchFamily="50" charset="-128"/>
            </a:rPr>
            <a:t>円となっていますが、港湾課の設置など他類似団体に見られない業務を行っていることや、養護老人ホーム、保育園等の施設運営を直営で行っていることなどが挙げられます。また、会計年度任用職員制度の運用開始により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扶助費については、国による各種給付金等の政策により増加傾向にあります。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100,910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は低くなっています。引き続き、広尾町まちづくり推進総合計画や広尾町公共施設等総合管理計画に基づき、事業に優先順位をつけ、取捨選択を徹底し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187,437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年度から港湾事業債借換債の満期一括償還が始まったことから、公債費の割合が類似団体と比較して大きくなっています。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6,009
5,925
596.48
7,428,033
7,199,131
217,504
4,781,616
9,231,832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26924</xdr:rowOff>
    </xdr:from>
    <xdr:to>
      <xdr:col>24</xdr:col>
      <xdr:colOff>63500</xdr:colOff>
      <xdr:row>34</xdr:row>
      <xdr:rowOff>48260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56224"/>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34671</xdr:rowOff>
    </xdr:from>
    <xdr:to>
      <xdr:col>19</xdr:col>
      <xdr:colOff>177800</xdr:colOff>
      <xdr:row>34</xdr:row>
      <xdr:rowOff>48260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3971"/>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34671</xdr:rowOff>
    </xdr:from>
    <xdr:to>
      <xdr:col>15</xdr:col>
      <xdr:colOff>50800</xdr:colOff>
      <xdr:row>34</xdr:row>
      <xdr:rowOff>40640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397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40640</xdr:rowOff>
    </xdr:from>
    <xdr:to>
      <xdr:col>10</xdr:col>
      <xdr:colOff>114300</xdr:colOff>
      <xdr:row>34</xdr:row>
      <xdr:rowOff>42037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994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147574</xdr:rowOff>
    </xdr:from>
    <xdr:to>
      <xdr:col>24</xdr:col>
      <xdr:colOff>114300</xdr:colOff>
      <xdr:row>34</xdr:row>
      <xdr:rowOff>77724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170451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168910</xdr:rowOff>
    </xdr:from>
    <xdr:to>
      <xdr:col>20</xdr:col>
      <xdr:colOff>38100</xdr:colOff>
      <xdr:row>34</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115587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0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155321</xdr:rowOff>
    </xdr:from>
    <xdr:to>
      <xdr:col>15</xdr:col>
      <xdr:colOff>101600</xdr:colOff>
      <xdr:row>34</xdr:row>
      <xdr:rowOff>85471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101998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161290</xdr:rowOff>
    </xdr:from>
    <xdr:to>
      <xdr:col>10</xdr:col>
      <xdr:colOff>165100</xdr:colOff>
      <xdr:row>34</xdr:row>
      <xdr:rowOff>91440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107967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162687</xdr:rowOff>
    </xdr:from>
    <xdr:to>
      <xdr:col>6</xdr:col>
      <xdr:colOff>38100</xdr:colOff>
      <xdr:row>34</xdr:row>
      <xdr:rowOff>92837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2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109364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67659</xdr:rowOff>
    </xdr:from>
    <xdr:to>
      <xdr:col>24</xdr:col>
      <xdr:colOff>63500</xdr:colOff>
      <xdr:row>58</xdr:row>
      <xdr:rowOff>71574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11759"/>
          <a:ext cx="8382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133756</xdr:rowOff>
    </xdr:from>
    <xdr:to>
      <xdr:col>19</xdr:col>
      <xdr:colOff>177800</xdr:colOff>
      <xdr:row>58</xdr:row>
      <xdr:rowOff>67659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06406"/>
          <a:ext cx="889000" cy="10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99896</xdr:rowOff>
    </xdr:from>
    <xdr:to>
      <xdr:col>15</xdr:col>
      <xdr:colOff>50800</xdr:colOff>
      <xdr:row>57</xdr:row>
      <xdr:rowOff>133756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72546"/>
          <a:ext cx="889000" cy="3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99896</xdr:rowOff>
    </xdr:from>
    <xdr:to>
      <xdr:col>10</xdr:col>
      <xdr:colOff>114300</xdr:colOff>
      <xdr:row>58</xdr:row>
      <xdr:rowOff>93461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72546"/>
          <a:ext cx="889000" cy="16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20774</xdr:rowOff>
    </xdr:from>
    <xdr:to>
      <xdr:col>24</xdr:col>
      <xdr:colOff>114300</xdr:colOff>
      <xdr:row>58</xdr:row>
      <xdr:rowOff>122374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107151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16859</xdr:rowOff>
    </xdr:from>
    <xdr:to>
      <xdr:col>20</xdr:col>
      <xdr:colOff>38100</xdr:colOff>
      <xdr:row>58</xdr:row>
      <xdr:rowOff>118459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109586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5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82956</xdr:rowOff>
    </xdr:from>
    <xdr:to>
      <xdr:col>15</xdr:col>
      <xdr:colOff>101600</xdr:colOff>
      <xdr:row>58</xdr:row>
      <xdr:rowOff>13106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4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49096</xdr:rowOff>
    </xdr:from>
    <xdr:to>
      <xdr:col>10</xdr:col>
      <xdr:colOff>165100</xdr:colOff>
      <xdr:row>57</xdr:row>
      <xdr:rowOff>150696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141823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1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42661</xdr:rowOff>
    </xdr:from>
    <xdr:to>
      <xdr:col>6</xdr:col>
      <xdr:colOff>38100</xdr:colOff>
      <xdr:row>58</xdr:row>
      <xdr:rowOff>144261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135388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7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134214</xdr:rowOff>
    </xdr:from>
    <xdr:to>
      <xdr:col>24</xdr:col>
      <xdr:colOff>63500</xdr:colOff>
      <xdr:row>74</xdr:row>
      <xdr:rowOff>34851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50064"/>
          <a:ext cx="838200" cy="7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34851</xdr:rowOff>
    </xdr:from>
    <xdr:to>
      <xdr:col>19</xdr:col>
      <xdr:colOff>177800</xdr:colOff>
      <xdr:row>74</xdr:row>
      <xdr:rowOff>39226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22151"/>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39226</xdr:rowOff>
    </xdr:from>
    <xdr:to>
      <xdr:col>15</xdr:col>
      <xdr:colOff>50800</xdr:colOff>
      <xdr:row>74</xdr:row>
      <xdr:rowOff>106370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26526"/>
          <a:ext cx="889000" cy="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106370</xdr:rowOff>
    </xdr:from>
    <xdr:to>
      <xdr:col>10</xdr:col>
      <xdr:colOff>114300</xdr:colOff>
      <xdr:row>75</xdr:row>
      <xdr:rowOff>45366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93670"/>
          <a:ext cx="889000" cy="1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83414</xdr:rowOff>
    </xdr:from>
    <xdr:to>
      <xdr:col>24</xdr:col>
      <xdr:colOff>114300</xdr:colOff>
      <xdr:row>74</xdr:row>
      <xdr:rowOff>13564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106291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5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155501</xdr:rowOff>
    </xdr:from>
    <xdr:to>
      <xdr:col>20</xdr:col>
      <xdr:colOff>38100</xdr:colOff>
      <xdr:row>74</xdr:row>
      <xdr:rowOff>85651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102178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4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159876</xdr:rowOff>
    </xdr:from>
    <xdr:to>
      <xdr:col>15</xdr:col>
      <xdr:colOff>101600</xdr:colOff>
      <xdr:row>74</xdr:row>
      <xdr:rowOff>90026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7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106553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5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55570</xdr:rowOff>
    </xdr:from>
    <xdr:to>
      <xdr:col>10</xdr:col>
      <xdr:colOff>165100</xdr:colOff>
      <xdr:row>74</xdr:row>
      <xdr:rowOff>157170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2247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1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166016</xdr:rowOff>
    </xdr:from>
    <xdr:to>
      <xdr:col>6</xdr:col>
      <xdr:colOff>38100</xdr:colOff>
      <xdr:row>75</xdr:row>
      <xdr:rowOff>96166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112693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2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66041</xdr:rowOff>
    </xdr:from>
    <xdr:to>
      <xdr:col>24</xdr:col>
      <xdr:colOff>63500</xdr:colOff>
      <xdr:row>96</xdr:row>
      <xdr:rowOff>74648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25241"/>
          <a:ext cx="838200" cy="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66041</xdr:rowOff>
    </xdr:from>
    <xdr:to>
      <xdr:col>19</xdr:col>
      <xdr:colOff>177800</xdr:colOff>
      <xdr:row>96</xdr:row>
      <xdr:rowOff>89164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25241"/>
          <a:ext cx="889000" cy="2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89164</xdr:rowOff>
    </xdr:from>
    <xdr:to>
      <xdr:col>15</xdr:col>
      <xdr:colOff>50800</xdr:colOff>
      <xdr:row>96</xdr:row>
      <xdr:rowOff>98168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48364"/>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98168</xdr:rowOff>
    </xdr:from>
    <xdr:to>
      <xdr:col>10</xdr:col>
      <xdr:colOff>114300</xdr:colOff>
      <xdr:row>96</xdr:row>
      <xdr:rowOff>129059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57368"/>
          <a:ext cx="889000" cy="3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23848</xdr:rowOff>
    </xdr:from>
    <xdr:to>
      <xdr:col>24</xdr:col>
      <xdr:colOff>114300</xdr:colOff>
      <xdr:row>96</xdr:row>
      <xdr:rowOff>125448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46725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15241</xdr:rowOff>
    </xdr:from>
    <xdr:to>
      <xdr:col>20</xdr:col>
      <xdr:colOff>38100</xdr:colOff>
      <xdr:row>96</xdr:row>
      <xdr:rowOff>116841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133368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2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38364</xdr:rowOff>
    </xdr:from>
    <xdr:to>
      <xdr:col>15</xdr:col>
      <xdr:colOff>101600</xdr:colOff>
      <xdr:row>96</xdr:row>
      <xdr:rowOff>139964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156491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27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47368</xdr:rowOff>
    </xdr:from>
    <xdr:to>
      <xdr:col>10</xdr:col>
      <xdr:colOff>165100</xdr:colOff>
      <xdr:row>96</xdr:row>
      <xdr:rowOff>148968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0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165495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28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78259</xdr:rowOff>
    </xdr:from>
    <xdr:to>
      <xdr:col>6</xdr:col>
      <xdr:colOff>38100</xdr:colOff>
      <xdr:row>97</xdr:row>
      <xdr:rowOff>8409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24936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31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116840</xdr:rowOff>
    </xdr:from>
    <xdr:to>
      <xdr:col>55</xdr:col>
      <xdr:colOff>0</xdr:colOff>
      <xdr:row>38</xdr:row>
      <xdr:rowOff>169418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3194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116840</xdr:rowOff>
    </xdr:from>
    <xdr:to>
      <xdr:col>50</xdr:col>
      <xdr:colOff>114300</xdr:colOff>
      <xdr:row>39</xdr:row>
      <xdr:rowOff>10922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3194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10922</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974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118618</xdr:rowOff>
    </xdr:from>
    <xdr:to>
      <xdr:col>55</xdr:col>
      <xdr:colOff>50800</xdr:colOff>
      <xdr:row>39</xdr:row>
      <xdr:rowOff>48768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50563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66040</xdr:rowOff>
    </xdr:from>
    <xdr:to>
      <xdr:col>50</xdr:col>
      <xdr:colOff>165100</xdr:colOff>
      <xdr:row>38</xdr:row>
      <xdr:rowOff>167640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12717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131572</xdr:rowOff>
    </xdr:from>
    <xdr:to>
      <xdr:col>46</xdr:col>
      <xdr:colOff>38100</xdr:colOff>
      <xdr:row>39</xdr:row>
      <xdr:rowOff>61722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52849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39623</xdr:rowOff>
    </xdr:from>
    <xdr:to>
      <xdr:col>55</xdr:col>
      <xdr:colOff>0</xdr:colOff>
      <xdr:row>56</xdr:row>
      <xdr:rowOff>94465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40823"/>
          <a:ext cx="838200" cy="5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39623</xdr:rowOff>
    </xdr:from>
    <xdr:to>
      <xdr:col>50</xdr:col>
      <xdr:colOff>114300</xdr:colOff>
      <xdr:row>56</xdr:row>
      <xdr:rowOff>129806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40823"/>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129806</xdr:rowOff>
    </xdr:from>
    <xdr:to>
      <xdr:col>45</xdr:col>
      <xdr:colOff>177800</xdr:colOff>
      <xdr:row>56</xdr:row>
      <xdr:rowOff>164210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31006"/>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164210</xdr:rowOff>
    </xdr:from>
    <xdr:to>
      <xdr:col>41</xdr:col>
      <xdr:colOff>50800</xdr:colOff>
      <xdr:row>57</xdr:row>
      <xdr:rowOff>31672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65410"/>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43665</xdr:rowOff>
    </xdr:from>
    <xdr:to>
      <xdr:col>55</xdr:col>
      <xdr:colOff>50800</xdr:colOff>
      <xdr:row>56</xdr:row>
      <xdr:rowOff>145265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22092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2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160273</xdr:rowOff>
    </xdr:from>
    <xdr:to>
      <xdr:col>50</xdr:col>
      <xdr:colOff>165100</xdr:colOff>
      <xdr:row>56</xdr:row>
      <xdr:rowOff>90423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81550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6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79006</xdr:rowOff>
    </xdr:from>
    <xdr:to>
      <xdr:col>46</xdr:col>
      <xdr:colOff>38100</xdr:colOff>
      <xdr:row>57</xdr:row>
      <xdr:rowOff>9156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113410</xdr:rowOff>
    </xdr:from>
    <xdr:to>
      <xdr:col>41</xdr:col>
      <xdr:colOff>101600</xdr:colOff>
      <xdr:row>57</xdr:row>
      <xdr:rowOff>43560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34687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152322</xdr:rowOff>
    </xdr:from>
    <xdr:to>
      <xdr:col>36</xdr:col>
      <xdr:colOff>165100</xdr:colOff>
      <xdr:row>57</xdr:row>
      <xdr:rowOff>82472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73599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4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167855</xdr:rowOff>
    </xdr:from>
    <xdr:to>
      <xdr:col>55</xdr:col>
      <xdr:colOff>0</xdr:colOff>
      <xdr:row>77</xdr:row>
      <xdr:rowOff>43697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98055"/>
          <a:ext cx="838200" cy="4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135302</xdr:rowOff>
    </xdr:from>
    <xdr:to>
      <xdr:col>50</xdr:col>
      <xdr:colOff>114300</xdr:colOff>
      <xdr:row>76</xdr:row>
      <xdr:rowOff>167855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165502"/>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135302</xdr:rowOff>
    </xdr:from>
    <xdr:to>
      <xdr:col>45</xdr:col>
      <xdr:colOff>177800</xdr:colOff>
      <xdr:row>77</xdr:row>
      <xdr:rowOff>16151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65502"/>
          <a:ext cx="889000" cy="5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16151</xdr:rowOff>
    </xdr:from>
    <xdr:to>
      <xdr:col>41</xdr:col>
      <xdr:colOff>50800</xdr:colOff>
      <xdr:row>77</xdr:row>
      <xdr:rowOff>77488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17801"/>
          <a:ext cx="889000" cy="6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164347</xdr:rowOff>
    </xdr:from>
    <xdr:to>
      <xdr:col>55</xdr:col>
      <xdr:colOff>50800</xdr:colOff>
      <xdr:row>77</xdr:row>
      <xdr:rowOff>94497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15774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4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117055</xdr:rowOff>
    </xdr:from>
    <xdr:to>
      <xdr:col>50</xdr:col>
      <xdr:colOff>165100</xdr:colOff>
      <xdr:row>77</xdr:row>
      <xdr:rowOff>47205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63731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84502</xdr:rowOff>
    </xdr:from>
    <xdr:to>
      <xdr:col>46</xdr:col>
      <xdr:colOff>38100</xdr:colOff>
      <xdr:row>77</xdr:row>
      <xdr:rowOff>14652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31179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136801</xdr:rowOff>
    </xdr:from>
    <xdr:to>
      <xdr:col>41</xdr:col>
      <xdr:colOff>101600</xdr:colOff>
      <xdr:row>77</xdr:row>
      <xdr:rowOff>66951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83478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26688</xdr:rowOff>
    </xdr:from>
    <xdr:to>
      <xdr:col>36</xdr:col>
      <xdr:colOff>165100</xdr:colOff>
      <xdr:row>77</xdr:row>
      <xdr:rowOff>128288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144815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0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19524</xdr:rowOff>
    </xdr:from>
    <xdr:to>
      <xdr:col>55</xdr:col>
      <xdr:colOff>0</xdr:colOff>
      <xdr:row>94</xdr:row>
      <xdr:rowOff>104684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135824"/>
          <a:ext cx="838200" cy="8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104684</xdr:rowOff>
    </xdr:from>
    <xdr:to>
      <xdr:col>50</xdr:col>
      <xdr:colOff>114300</xdr:colOff>
      <xdr:row>94</xdr:row>
      <xdr:rowOff>141012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20984"/>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141012</xdr:rowOff>
    </xdr:from>
    <xdr:to>
      <xdr:col>45</xdr:col>
      <xdr:colOff>177800</xdr:colOff>
      <xdr:row>95</xdr:row>
      <xdr:rowOff>54259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57312"/>
          <a:ext cx="8890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50057</xdr:rowOff>
    </xdr:from>
    <xdr:to>
      <xdr:col>41</xdr:col>
      <xdr:colOff>50800</xdr:colOff>
      <xdr:row>95</xdr:row>
      <xdr:rowOff>54259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337807"/>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140174</xdr:rowOff>
    </xdr:from>
    <xdr:to>
      <xdr:col>55</xdr:col>
      <xdr:colOff>50800</xdr:colOff>
      <xdr:row>94</xdr:row>
      <xdr:rowOff>70324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0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163051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3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53884</xdr:rowOff>
    </xdr:from>
    <xdr:to>
      <xdr:col>50</xdr:col>
      <xdr:colOff>165100</xdr:colOff>
      <xdr:row>94</xdr:row>
      <xdr:rowOff>155484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561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4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90212</xdr:rowOff>
    </xdr:from>
    <xdr:to>
      <xdr:col>46</xdr:col>
      <xdr:colOff>38100</xdr:colOff>
      <xdr:row>95</xdr:row>
      <xdr:rowOff>20362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36889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98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3459</xdr:rowOff>
    </xdr:from>
    <xdr:to>
      <xdr:col>41</xdr:col>
      <xdr:colOff>101600</xdr:colOff>
      <xdr:row>95</xdr:row>
      <xdr:rowOff>105059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29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121586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6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170707</xdr:rowOff>
    </xdr:from>
    <xdr:to>
      <xdr:col>36</xdr:col>
      <xdr:colOff>165100</xdr:colOff>
      <xdr:row>95</xdr:row>
      <xdr:rowOff>100857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117384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06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23277</xdr:rowOff>
    </xdr:from>
    <xdr:to>
      <xdr:col>85</xdr:col>
      <xdr:colOff>127000</xdr:colOff>
      <xdr:row>36</xdr:row>
      <xdr:rowOff>136141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024027"/>
          <a:ext cx="838200" cy="2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23277</xdr:rowOff>
    </xdr:from>
    <xdr:to>
      <xdr:col>81</xdr:col>
      <xdr:colOff>50800</xdr:colOff>
      <xdr:row>37</xdr:row>
      <xdr:rowOff>100446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024027"/>
          <a:ext cx="889000" cy="4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63952</xdr:rowOff>
    </xdr:from>
    <xdr:to>
      <xdr:col>76</xdr:col>
      <xdr:colOff>114300</xdr:colOff>
      <xdr:row>37</xdr:row>
      <xdr:rowOff>100446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07602"/>
          <a:ext cx="889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63952</xdr:rowOff>
    </xdr:from>
    <xdr:to>
      <xdr:col>71</xdr:col>
      <xdr:colOff>177800</xdr:colOff>
      <xdr:row>37</xdr:row>
      <xdr:rowOff>108382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07602"/>
          <a:ext cx="889000" cy="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85341</xdr:rowOff>
    </xdr:from>
    <xdr:to>
      <xdr:col>85</xdr:col>
      <xdr:colOff>177800</xdr:colOff>
      <xdr:row>37</xdr:row>
      <xdr:rowOff>15491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5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108218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143927</xdr:rowOff>
    </xdr:from>
    <xdr:to>
      <xdr:col>81</xdr:col>
      <xdr:colOff>101600</xdr:colOff>
      <xdr:row>35</xdr:row>
      <xdr:rowOff>74077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90604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7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49646</xdr:rowOff>
    </xdr:from>
    <xdr:to>
      <xdr:col>76</xdr:col>
      <xdr:colOff>165100</xdr:colOff>
      <xdr:row>37</xdr:row>
      <xdr:rowOff>151246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142373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13152</xdr:rowOff>
    </xdr:from>
    <xdr:to>
      <xdr:col>72</xdr:col>
      <xdr:colOff>38100</xdr:colOff>
      <xdr:row>37</xdr:row>
      <xdr:rowOff>114752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105879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57582</xdr:rowOff>
    </xdr:from>
    <xdr:to>
      <xdr:col>67</xdr:col>
      <xdr:colOff>101600</xdr:colOff>
      <xdr:row>37</xdr:row>
      <xdr:rowOff>159182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31100</xdr:rowOff>
    </xdr:from>
    <xdr:to>
      <xdr:col>85</xdr:col>
      <xdr:colOff>127000</xdr:colOff>
      <xdr:row>57</xdr:row>
      <xdr:rowOff>40267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03750"/>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31100</xdr:rowOff>
    </xdr:from>
    <xdr:to>
      <xdr:col>81</xdr:col>
      <xdr:colOff>50800</xdr:colOff>
      <xdr:row>57</xdr:row>
      <xdr:rowOff>44317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03750"/>
          <a:ext cx="8890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25347</xdr:rowOff>
    </xdr:from>
    <xdr:to>
      <xdr:col>76</xdr:col>
      <xdr:colOff>114300</xdr:colOff>
      <xdr:row>57</xdr:row>
      <xdr:rowOff>44317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97997"/>
          <a:ext cx="889000" cy="1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25347</xdr:rowOff>
    </xdr:from>
    <xdr:to>
      <xdr:col>71</xdr:col>
      <xdr:colOff>177800</xdr:colOff>
      <xdr:row>57</xdr:row>
      <xdr:rowOff>36117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97997"/>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160917</xdr:rowOff>
    </xdr:from>
    <xdr:to>
      <xdr:col>85</xdr:col>
      <xdr:colOff>177800</xdr:colOff>
      <xdr:row>57</xdr:row>
      <xdr:rowOff>91067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139344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151750</xdr:rowOff>
    </xdr:from>
    <xdr:to>
      <xdr:col>81</xdr:col>
      <xdr:colOff>101600</xdr:colOff>
      <xdr:row>57</xdr:row>
      <xdr:rowOff>81900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73027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164967</xdr:rowOff>
    </xdr:from>
    <xdr:to>
      <xdr:col>76</xdr:col>
      <xdr:colOff>165100</xdr:colOff>
      <xdr:row>57</xdr:row>
      <xdr:rowOff>95117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86244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145997</xdr:rowOff>
    </xdr:from>
    <xdr:to>
      <xdr:col>72</xdr:col>
      <xdr:colOff>38100</xdr:colOff>
      <xdr:row>57</xdr:row>
      <xdr:rowOff>76147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67274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156767</xdr:rowOff>
    </xdr:from>
    <xdr:to>
      <xdr:col>67</xdr:col>
      <xdr:colOff>101600</xdr:colOff>
      <xdr:row>57</xdr:row>
      <xdr:rowOff>86917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78044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5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85629</xdr:rowOff>
    </xdr:from>
    <xdr:to>
      <xdr:col>85</xdr:col>
      <xdr:colOff>127000</xdr:colOff>
      <xdr:row>95</xdr:row>
      <xdr:rowOff>16115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01929"/>
          <a:ext cx="838200" cy="1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85629</xdr:rowOff>
    </xdr:from>
    <xdr:to>
      <xdr:col>81</xdr:col>
      <xdr:colOff>50800</xdr:colOff>
      <xdr:row>94</xdr:row>
      <xdr:rowOff>143869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01929"/>
          <a:ext cx="8890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141525</xdr:rowOff>
    </xdr:from>
    <xdr:to>
      <xdr:col>76</xdr:col>
      <xdr:colOff>114300</xdr:colOff>
      <xdr:row>94</xdr:row>
      <xdr:rowOff>143869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257825"/>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141525</xdr:rowOff>
    </xdr:from>
    <xdr:to>
      <xdr:col>71</xdr:col>
      <xdr:colOff>177800</xdr:colOff>
      <xdr:row>95</xdr:row>
      <xdr:rowOff>2978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257825"/>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136765</xdr:rowOff>
    </xdr:from>
    <xdr:to>
      <xdr:col>85</xdr:col>
      <xdr:colOff>177800</xdr:colOff>
      <xdr:row>95</xdr:row>
      <xdr:rowOff>66915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159642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0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34829</xdr:rowOff>
    </xdr:from>
    <xdr:to>
      <xdr:col>81</xdr:col>
      <xdr:colOff>101600</xdr:colOff>
      <xdr:row>94</xdr:row>
      <xdr:rowOff>136429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152956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92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93069</xdr:rowOff>
    </xdr:from>
    <xdr:to>
      <xdr:col>76</xdr:col>
      <xdr:colOff>165100</xdr:colOff>
      <xdr:row>95</xdr:row>
      <xdr:rowOff>23219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39746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98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90725</xdr:rowOff>
    </xdr:from>
    <xdr:to>
      <xdr:col>72</xdr:col>
      <xdr:colOff>38100</xdr:colOff>
      <xdr:row>95</xdr:row>
      <xdr:rowOff>20875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37402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9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123628</xdr:rowOff>
    </xdr:from>
    <xdr:to>
      <xdr:col>67</xdr:col>
      <xdr:colOff>101600</xdr:colOff>
      <xdr:row>95</xdr:row>
      <xdr:rowOff>53778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70305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1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288,700</a:t>
          </a:r>
          <a:r>
            <a:rPr kumimoji="1" lang="ja-JP" altLang="en-US" sz="1300">
              <a:latin typeface="ＭＳ Ｐゴシック" panose="020B0600070205080204" pitchFamily="50" charset="-128"/>
              <a:ea typeface="ＭＳ Ｐゴシック" panose="020B0600070205080204" pitchFamily="50" charset="-128"/>
            </a:rPr>
            <a:t>円となっており、国による各種給付金等の政策により増加傾向にあります。決算額全体でみると、社会福祉費に要する経費が多く、その中でも老人福祉費の割合が最も大きくなっています。</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176,285</a:t>
          </a:r>
          <a:r>
            <a:rPr kumimoji="1" lang="ja-JP" altLang="en-US" sz="1300">
              <a:latin typeface="ＭＳ Ｐゴシック" panose="020B0600070205080204" pitchFamily="50" charset="-128"/>
              <a:ea typeface="ＭＳ Ｐゴシック" panose="020B0600070205080204" pitchFamily="50" charset="-128"/>
            </a:rPr>
            <a:t>円となっています。他団体にはあまりない港湾費があるため類似団体を上回ってます。</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49,218</a:t>
          </a:r>
          <a:r>
            <a:rPr kumimoji="1" lang="ja-JP" altLang="en-US" sz="1300">
              <a:latin typeface="ＭＳ Ｐゴシック" panose="020B0600070205080204" pitchFamily="50" charset="-128"/>
              <a:ea typeface="ＭＳ Ｐゴシック" panose="020B0600070205080204" pitchFamily="50" charset="-128"/>
            </a:rPr>
            <a:t>円となっています。類似団体とほぼ同水準ですが、令和４年度は消防自動車の更新があったため類似団体を大きく上回ってます。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187,437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年度から港湾事業債借換債の満期一括償還が始まったことから、公債費の割合が類似団体と比較して大きくなっています。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実質収支額は、前年度と比較してほぼ横ばいとなっています。</a:t>
          </a:r>
        </a:p>
        <a:p>
          <a:r>
            <a:rPr kumimoji="1" lang="ja-JP" altLang="en-US" sz="1400">
              <a:latin typeface="ＭＳ ゴシック" pitchFamily="49" charset="-128"/>
              <a:ea typeface="ＭＳ ゴシック" pitchFamily="49" charset="-128"/>
            </a:rPr>
            <a:t>財政調整基金の残高は、適切な財源の確保と歳出の精査により、取崩しを回避しており、近年増加している自然災害時に備えられるよう、地方税収の約７割ではありますが、前年度とほぼ同額を維持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についても、これまでと同様にすべての会計で黒字の状態となっています。また、標準財政規模に対する比率もほぼ同水準で推移しています。今後も、持続的な経営の健全化を図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年度から港湾事業債借換債の満期一括償還が始まり、元利償還金は年々減少傾向にありますが、減債基金積立不足算定額が算出されています。引き続き減債基金への積立てを行い、改善に努めます。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から港湾事業債借換債満期一括償還が始まりました。減債基金への積立てを行ってきていますが、償還額に対して不足額がある状態です。今後も引き続き減債基金に積立てを行い、償還に備え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将来負担額については、減少傾向となっています。その要因として、主に一般会計等に係る地方債の現在高が、年々減少していることが挙げられます。</a:t>
          </a:r>
        </a:p>
        <a:p>
          <a:r>
            <a:rPr kumimoji="1" lang="ja-JP" altLang="en-US" sz="1400">
              <a:latin typeface="ＭＳ ゴシック" pitchFamily="49" charset="-128"/>
              <a:ea typeface="ＭＳ ゴシック" pitchFamily="49" charset="-128"/>
            </a:rPr>
            <a:t>一方、充当可能特定歳入財源についても、主に公営住宅使用料が減少しているため、令和元年度と比較すると約</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減少しています。</a:t>
          </a:r>
        </a:p>
        <a:p>
          <a:r>
            <a:rPr kumimoji="1" lang="ja-JP" altLang="en-US" sz="1400">
              <a:latin typeface="ＭＳ ゴシック" pitchFamily="49" charset="-128"/>
              <a:ea typeface="ＭＳ ゴシック" pitchFamily="49" charset="-128"/>
            </a:rPr>
            <a:t>引き続き地方債残高を縮小させ、健全な財政運営を目指します。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北海道広尾町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制度により寄せられた寄附金を全額基金に積立て、翌年度以降に取崩して事業に充当しています。各年度の寄附額や取崩額にばらつきがあるため基金残高は若干の増減していますが、全体としてはほぼ横ばい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港湾事業債借換債の満期一括償還が平成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年度まであり、その償還財源とするために減債基金から取崩しを行うため、基金残高は減少傾向となる見込みです。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まちづくり基金：個性的で魅力的な特色あるまちづくりに要する経費の財源とするものです。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教育振興基金：教育振興に係る諸事業を、円滑かつ効率的に推進するものです。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農山漁村ふるさと事業基金：農山漁村地域の活性化を図ることを目的とし、農林漁業の振興をはじめ、自主的・主体的な地域づくりの推進に要する事業の経費の財源とするものです。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まちづくり基金：ふるさと納税で受けた寄附を基金に積立て、後年次の事業に活用するために取り崩しを行っているため、増減しています。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教育振興基金：ふるさと納税で受けた寄附を基金に積立て、後年次の事業に活用するために取り崩しを行っているため、増減しています。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農山漁村ふるさと事業基金：立木の売り払い収入について、町有林整備事業に充当し、余剰分を基金に積み立てています。令和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年度は航空レーザー測量業務へ充当するために取り崩しを行ったため、減少しています。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まちづくり基金：寄附者の意向に沿う事業に充当していきます。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教育振興基金：寄附者の意向に沿う事業に充当していきます。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農山漁村ふるさと事業基金：大規模な町有林整備事業をおこなう際に財源とします。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利息分の積立てしか行っていないため、増減はほとんどありません。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財政状況に応じて、積立て及び取崩しを行います。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年度において、普通交付税として交付された後年次の臨時財政対策債の償還財源を積み立てたため、減債基金残高が増加しています。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港湾事業債借換債の満期一括償還が平成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年度まであり、その償還財源とするために減債基金から取崩しを行うため、残高は減少傾向となる見込みです。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7428033</v>
      </c>
      <c r="BO4" s="449"/>
      <c r="BP4" s="449"/>
      <c r="BQ4" s="449"/>
      <c r="BR4" s="449"/>
      <c r="BS4" s="449"/>
      <c r="BT4" s="449"/>
      <c r="BU4" s="450"/>
      <c r="BV4" s="448">
        <v>7901350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7199131</v>
      </c>
      <c r="BO5" s="420"/>
      <c r="BP5" s="420"/>
      <c r="BQ5" s="420"/>
      <c r="BR5" s="420"/>
      <c r="BS5" s="420"/>
      <c r="BT5" s="420"/>
      <c r="BU5" s="421"/>
      <c r="BV5" s="419">
        <v>7707403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82.9</v>
      </c>
      <c r="CU5" s="417"/>
      <c r="CV5" s="417"/>
      <c r="CW5" s="417"/>
      <c r="CX5" s="417"/>
      <c r="CY5" s="417"/>
      <c r="CZ5" s="417"/>
      <c r="DA5" s="418"/>
      <c r="DB5" s="416">
        <v>87.7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228902</v>
      </c>
      <c r="BO6" s="420"/>
      <c r="BP6" s="420"/>
      <c r="BQ6" s="420"/>
      <c r="BR6" s="420"/>
      <c r="BS6" s="420"/>
      <c r="BT6" s="420"/>
      <c r="BU6" s="421"/>
      <c r="BV6" s="419">
        <v>193947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83.2</v>
      </c>
      <c r="CU6" s="563"/>
      <c r="CV6" s="563"/>
      <c r="CW6" s="563"/>
      <c r="CX6" s="563"/>
      <c r="CY6" s="563"/>
      <c r="CZ6" s="563"/>
      <c r="DA6" s="564"/>
      <c r="DB6" s="562">
        <v>88.5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11398</v>
      </c>
      <c r="BO7" s="420"/>
      <c r="BP7" s="420"/>
      <c r="BQ7" s="420"/>
      <c r="BR7" s="420"/>
      <c r="BS7" s="420"/>
      <c r="BT7" s="420"/>
      <c r="BU7" s="421"/>
      <c r="BV7" s="419">
        <v>3806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4781616</v>
      </c>
      <c r="CU7" s="420"/>
      <c r="CV7" s="420"/>
      <c r="CW7" s="420"/>
      <c r="CX7" s="420"/>
      <c r="CY7" s="420"/>
      <c r="CZ7" s="420"/>
      <c r="DA7" s="421"/>
      <c r="DB7" s="419">
        <v>4781090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217504</v>
      </c>
      <c r="BO8" s="420"/>
      <c r="BP8" s="420"/>
      <c r="BQ8" s="420"/>
      <c r="BR8" s="420"/>
      <c r="BS8" s="420"/>
      <c r="BT8" s="420"/>
      <c r="BU8" s="421"/>
      <c r="BV8" s="419">
        <v>190141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6387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27363</v>
      </c>
      <c r="BO9" s="420"/>
      <c r="BP9" s="420"/>
      <c r="BQ9" s="420"/>
      <c r="BR9" s="420"/>
      <c r="BS9" s="420"/>
      <c r="BT9" s="420"/>
      <c r="BU9" s="421"/>
      <c r="BV9" s="419">
        <v>-36513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20</v>
      </c>
      <c r="CU9" s="417"/>
      <c r="CV9" s="417"/>
      <c r="CW9" s="417"/>
      <c r="CX9" s="417"/>
      <c r="CY9" s="417"/>
      <c r="CZ9" s="417"/>
      <c r="DA9" s="418"/>
      <c r="DB9" s="416">
        <v>22.9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7030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8</v>
      </c>
      <c r="BO10" s="420"/>
      <c r="BP10" s="420"/>
      <c r="BQ10" s="420"/>
      <c r="BR10" s="420"/>
      <c r="BS10" s="420"/>
      <c r="BT10" s="420"/>
      <c r="BU10" s="421"/>
      <c r="BV10" s="419">
        <v>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6009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5925</v>
      </c>
      <c r="S13" s="507"/>
      <c r="T13" s="507"/>
      <c r="U13" s="507"/>
      <c r="V13" s="508"/>
      <c r="W13" s="509" t="s">
        <v>131</v>
      </c>
      <c r="X13" s="405"/>
      <c r="Y13" s="405"/>
      <c r="Z13" s="405"/>
      <c r="AA13" s="405"/>
      <c r="AB13" s="406"/>
      <c r="AC13" s="372">
        <v>718</v>
      </c>
      <c r="AD13" s="373"/>
      <c r="AE13" s="373"/>
      <c r="AF13" s="373"/>
      <c r="AG13" s="374"/>
      <c r="AH13" s="372">
        <v>808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27371</v>
      </c>
      <c r="BO13" s="420"/>
      <c r="BP13" s="420"/>
      <c r="BQ13" s="420"/>
      <c r="BR13" s="420"/>
      <c r="BS13" s="420"/>
      <c r="BT13" s="420"/>
      <c r="BU13" s="421"/>
      <c r="BV13" s="419">
        <v>-36505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13.6</v>
      </c>
      <c r="CU13" s="417"/>
      <c r="CV13" s="417"/>
      <c r="CW13" s="417"/>
      <c r="CX13" s="417"/>
      <c r="CY13" s="417"/>
      <c r="CZ13" s="417"/>
      <c r="DA13" s="418"/>
      <c r="DB13" s="416">
        <v>14.5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6229</v>
      </c>
      <c r="S14" s="507"/>
      <c r="T14" s="507"/>
      <c r="U14" s="507"/>
      <c r="V14" s="508"/>
      <c r="W14" s="510"/>
      <c r="X14" s="408"/>
      <c r="Y14" s="408"/>
      <c r="Z14" s="408"/>
      <c r="AA14" s="408"/>
      <c r="AB14" s="409"/>
      <c r="AC14" s="499">
        <v>22</v>
      </c>
      <c r="AD14" s="500"/>
      <c r="AE14" s="500"/>
      <c r="AF14" s="500"/>
      <c r="AG14" s="501"/>
      <c r="AH14" s="499">
        <v>23.1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21.5</v>
      </c>
      <c r="CU14" s="517"/>
      <c r="CV14" s="517"/>
      <c r="CW14" s="517"/>
      <c r="CX14" s="517"/>
      <c r="CY14" s="517"/>
      <c r="CZ14" s="517"/>
      <c r="DA14" s="518"/>
      <c r="DB14" s="516">
        <v>25.4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6153</v>
      </c>
      <c r="S15" s="507"/>
      <c r="T15" s="507"/>
      <c r="U15" s="507"/>
      <c r="V15" s="508"/>
      <c r="W15" s="509" t="s">
        <v>137</v>
      </c>
      <c r="X15" s="405"/>
      <c r="Y15" s="405"/>
      <c r="Z15" s="405"/>
      <c r="AA15" s="405"/>
      <c r="AB15" s="406"/>
      <c r="AC15" s="372">
        <v>708</v>
      </c>
      <c r="AD15" s="373"/>
      <c r="AE15" s="373"/>
      <c r="AF15" s="373"/>
      <c r="AG15" s="374"/>
      <c r="AH15" s="372">
        <v>753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1016399</v>
      </c>
      <c r="BO15" s="449"/>
      <c r="BP15" s="449"/>
      <c r="BQ15" s="449"/>
      <c r="BR15" s="449"/>
      <c r="BS15" s="449"/>
      <c r="BT15" s="449"/>
      <c r="BU15" s="450"/>
      <c r="BV15" s="448">
        <v>1023388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21.7</v>
      </c>
      <c r="AD16" s="500"/>
      <c r="AE16" s="500"/>
      <c r="AF16" s="500"/>
      <c r="AG16" s="501"/>
      <c r="AH16" s="499">
        <v>21.5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4526857</v>
      </c>
      <c r="BO16" s="420"/>
      <c r="BP16" s="420"/>
      <c r="BQ16" s="420"/>
      <c r="BR16" s="420"/>
      <c r="BS16" s="420"/>
      <c r="BT16" s="420"/>
      <c r="BU16" s="421"/>
      <c r="BV16" s="419">
        <v>4497334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1832</v>
      </c>
      <c r="AD17" s="373"/>
      <c r="AE17" s="373"/>
      <c r="AF17" s="373"/>
      <c r="AG17" s="374"/>
      <c r="AH17" s="372">
        <v>1943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1250372</v>
      </c>
      <c r="BO17" s="420"/>
      <c r="BP17" s="420"/>
      <c r="BQ17" s="420"/>
      <c r="BR17" s="420"/>
      <c r="BS17" s="420"/>
      <c r="BT17" s="420"/>
      <c r="BU17" s="421"/>
      <c r="BV17" s="419">
        <v>1265152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596.48</v>
      </c>
      <c r="M18" s="472"/>
      <c r="N18" s="472"/>
      <c r="O18" s="472"/>
      <c r="P18" s="472"/>
      <c r="Q18" s="472"/>
      <c r="R18" s="473"/>
      <c r="S18" s="473"/>
      <c r="T18" s="473"/>
      <c r="U18" s="473"/>
      <c r="V18" s="474"/>
      <c r="W18" s="490"/>
      <c r="X18" s="491"/>
      <c r="Y18" s="491"/>
      <c r="Z18" s="491"/>
      <c r="AA18" s="491"/>
      <c r="AB18" s="515"/>
      <c r="AC18" s="389">
        <v>56.2</v>
      </c>
      <c r="AD18" s="390"/>
      <c r="AE18" s="390"/>
      <c r="AF18" s="390"/>
      <c r="AG18" s="475"/>
      <c r="AH18" s="389">
        <v>55.5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4025853</v>
      </c>
      <c r="BO18" s="420"/>
      <c r="BP18" s="420"/>
      <c r="BQ18" s="420"/>
      <c r="BR18" s="420"/>
      <c r="BS18" s="420"/>
      <c r="BT18" s="420"/>
      <c r="BU18" s="421"/>
      <c r="BV18" s="419">
        <v>4218715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5558597</v>
      </c>
      <c r="BO19" s="420"/>
      <c r="BP19" s="420"/>
      <c r="BQ19" s="420"/>
      <c r="BR19" s="420"/>
      <c r="BS19" s="420"/>
      <c r="BT19" s="420"/>
      <c r="BU19" s="421"/>
      <c r="BV19" s="419">
        <v>5691858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2997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9231832</v>
      </c>
      <c r="BO22" s="449"/>
      <c r="BP22" s="449"/>
      <c r="BQ22" s="449"/>
      <c r="BR22" s="449"/>
      <c r="BS22" s="449"/>
      <c r="BT22" s="449"/>
      <c r="BU22" s="450"/>
      <c r="BV22" s="448">
        <v>9986688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6913366</v>
      </c>
      <c r="BO23" s="420"/>
      <c r="BP23" s="420"/>
      <c r="BQ23" s="420"/>
      <c r="BR23" s="420"/>
      <c r="BS23" s="420"/>
      <c r="BT23" s="420"/>
      <c r="BU23" s="421"/>
      <c r="BV23" s="419">
        <v>7441814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7400</v>
      </c>
      <c r="R24" s="373"/>
      <c r="S24" s="373"/>
      <c r="T24" s="373"/>
      <c r="U24" s="373"/>
      <c r="V24" s="374"/>
      <c r="W24" s="462"/>
      <c r="X24" s="399"/>
      <c r="Y24" s="400"/>
      <c r="Z24" s="375" t="s">
        <v>162</v>
      </c>
      <c r="AA24" s="376"/>
      <c r="AB24" s="376"/>
      <c r="AC24" s="376"/>
      <c r="AD24" s="376"/>
      <c r="AE24" s="376"/>
      <c r="AF24" s="376"/>
      <c r="AG24" s="377"/>
      <c r="AH24" s="372">
        <v>120</v>
      </c>
      <c r="AI24" s="373"/>
      <c r="AJ24" s="373"/>
      <c r="AK24" s="373"/>
      <c r="AL24" s="374"/>
      <c r="AM24" s="372">
        <v>339960</v>
      </c>
      <c r="AN24" s="373"/>
      <c r="AO24" s="373"/>
      <c r="AP24" s="373"/>
      <c r="AQ24" s="373"/>
      <c r="AR24" s="374"/>
      <c r="AS24" s="372">
        <v>2833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7111697</v>
      </c>
      <c r="BO24" s="420"/>
      <c r="BP24" s="420"/>
      <c r="BQ24" s="420"/>
      <c r="BR24" s="420"/>
      <c r="BS24" s="420"/>
      <c r="BT24" s="420"/>
      <c r="BU24" s="421"/>
      <c r="BV24" s="419">
        <v>7643866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357353</v>
      </c>
      <c r="BO25" s="449"/>
      <c r="BP25" s="449"/>
      <c r="BQ25" s="449"/>
      <c r="BR25" s="449"/>
      <c r="BS25" s="449"/>
      <c r="BT25" s="449"/>
      <c r="BU25" s="450"/>
      <c r="BV25" s="448">
        <v>493444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5580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2940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2350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684048</v>
      </c>
      <c r="BO28" s="449"/>
      <c r="BP28" s="449"/>
      <c r="BQ28" s="449"/>
      <c r="BR28" s="449"/>
      <c r="BS28" s="449"/>
      <c r="BT28" s="449"/>
      <c r="BU28" s="450"/>
      <c r="BV28" s="448">
        <v>684040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11</v>
      </c>
      <c r="M29" s="373"/>
      <c r="N29" s="373"/>
      <c r="O29" s="373"/>
      <c r="P29" s="374"/>
      <c r="Q29" s="372">
        <v>1850</v>
      </c>
      <c r="R29" s="373"/>
      <c r="S29" s="373"/>
      <c r="T29" s="373"/>
      <c r="U29" s="373"/>
      <c r="V29" s="374"/>
      <c r="W29" s="463"/>
      <c r="X29" s="464"/>
      <c r="Y29" s="465"/>
      <c r="Z29" s="375" t="s">
        <v>178</v>
      </c>
      <c r="AA29" s="376"/>
      <c r="AB29" s="376"/>
      <c r="AC29" s="376"/>
      <c r="AD29" s="376"/>
      <c r="AE29" s="376"/>
      <c r="AF29" s="376"/>
      <c r="AG29" s="377"/>
      <c r="AH29" s="372">
        <v>120</v>
      </c>
      <c r="AI29" s="373"/>
      <c r="AJ29" s="373"/>
      <c r="AK29" s="373"/>
      <c r="AL29" s="374"/>
      <c r="AM29" s="372">
        <v>339960</v>
      </c>
      <c r="AN29" s="373"/>
      <c r="AO29" s="373"/>
      <c r="AP29" s="373"/>
      <c r="AQ29" s="373"/>
      <c r="AR29" s="374"/>
      <c r="AS29" s="372">
        <v>2833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1349601</v>
      </c>
      <c r="BO29" s="420"/>
      <c r="BP29" s="420"/>
      <c r="BQ29" s="420"/>
      <c r="BR29" s="420"/>
      <c r="BS29" s="420"/>
      <c r="BT29" s="420"/>
      <c r="BU29" s="421"/>
      <c r="BV29" s="419">
        <v>1202388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1297116</v>
      </c>
      <c r="BO30" s="454"/>
      <c r="BP30" s="454"/>
      <c r="BQ30" s="454"/>
      <c r="BR30" s="454"/>
      <c r="BS30" s="454"/>
      <c r="BT30" s="454"/>
      <c r="BU30" s="455"/>
      <c r="BV30" s="453">
        <v>1346574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港湾管理特別会計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とかち広域消防事務組合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地独　広尾町国民健康保険病院</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病院事業債管理特別会計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南十勝複合事務組合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広尾町水産加工排水処理公社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十勝圏複合事務組合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広尾産業流通振興公社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vjsQybXxfoQB45PEtIfPSxzk6SgqRoroVSzwAW7eofV3d7Bk0yhPRh93hv5oYevJkKsZl/3nDtNNGCB0WtQ7A==" saltValue="34a5OQd0h+Sn5i4cPZd5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985173</v>
      </c>
      <c r="S5" s="674"/>
      <c r="T5" s="674"/>
      <c r="U5" s="674"/>
      <c r="V5" s="674"/>
      <c r="W5" s="674"/>
      <c r="X5" s="674"/>
      <c r="Y5" s="702"/>
      <c r="Z5" s="715">
        <v>13.3</v>
      </c>
      <c r="AA5" s="715"/>
      <c r="AB5" s="715"/>
      <c r="AC5" s="715"/>
      <c r="AD5" s="716">
        <v>951029</v>
      </c>
      <c r="AE5" s="716"/>
      <c r="AF5" s="716"/>
      <c r="AG5" s="716"/>
      <c r="AH5" s="716"/>
      <c r="AI5" s="716"/>
      <c r="AJ5" s="716"/>
      <c r="AK5" s="716"/>
      <c r="AL5" s="703">
        <v>19.7</v>
      </c>
      <c r="AM5" s="685"/>
      <c r="AN5" s="685"/>
      <c r="AO5" s="704"/>
      <c r="AP5" s="676" t="s">
        <v>217</v>
      </c>
      <c r="AQ5" s="677"/>
      <c r="AR5" s="677"/>
      <c r="AS5" s="677"/>
      <c r="AT5" s="677"/>
      <c r="AU5" s="677"/>
      <c r="AV5" s="677"/>
      <c r="AW5" s="677"/>
      <c r="AX5" s="677"/>
      <c r="AY5" s="677"/>
      <c r="AZ5" s="677"/>
      <c r="BA5" s="677"/>
      <c r="BB5" s="677"/>
      <c r="BC5" s="677"/>
      <c r="BD5" s="677"/>
      <c r="BE5" s="677"/>
      <c r="BF5" s="678"/>
      <c r="BG5" s="621">
        <v>951029</v>
      </c>
      <c r="BH5" s="622"/>
      <c r="BI5" s="622"/>
      <c r="BJ5" s="622"/>
      <c r="BK5" s="622"/>
      <c r="BL5" s="622"/>
      <c r="BM5" s="622"/>
      <c r="BN5" s="623"/>
      <c r="BO5" s="659">
        <v>96.5</v>
      </c>
      <c r="BP5" s="659"/>
      <c r="BQ5" s="659"/>
      <c r="BR5" s="659"/>
      <c r="BS5" s="660">
        <v>30519</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162608</v>
      </c>
      <c r="S6" s="622"/>
      <c r="T6" s="622"/>
      <c r="U6" s="622"/>
      <c r="V6" s="622"/>
      <c r="W6" s="622"/>
      <c r="X6" s="622"/>
      <c r="Y6" s="623"/>
      <c r="Z6" s="659">
        <v>2.2000000000000002</v>
      </c>
      <c r="AA6" s="659"/>
      <c r="AB6" s="659"/>
      <c r="AC6" s="659"/>
      <c r="AD6" s="660">
        <v>162608</v>
      </c>
      <c r="AE6" s="660"/>
      <c r="AF6" s="660"/>
      <c r="AG6" s="660"/>
      <c r="AH6" s="660"/>
      <c r="AI6" s="660"/>
      <c r="AJ6" s="660"/>
      <c r="AK6" s="660"/>
      <c r="AL6" s="624">
        <v>3.4</v>
      </c>
      <c r="AM6" s="625"/>
      <c r="AN6" s="625"/>
      <c r="AO6" s="661"/>
      <c r="AP6" s="618" t="s">
        <v>222</v>
      </c>
      <c r="AQ6" s="619"/>
      <c r="AR6" s="619"/>
      <c r="AS6" s="619"/>
      <c r="AT6" s="619"/>
      <c r="AU6" s="619"/>
      <c r="AV6" s="619"/>
      <c r="AW6" s="619"/>
      <c r="AX6" s="619"/>
      <c r="AY6" s="619"/>
      <c r="AZ6" s="619"/>
      <c r="BA6" s="619"/>
      <c r="BB6" s="619"/>
      <c r="BC6" s="619"/>
      <c r="BD6" s="619"/>
      <c r="BE6" s="619"/>
      <c r="BF6" s="620"/>
      <c r="BG6" s="621">
        <v>951029</v>
      </c>
      <c r="BH6" s="622"/>
      <c r="BI6" s="622"/>
      <c r="BJ6" s="622"/>
      <c r="BK6" s="622"/>
      <c r="BL6" s="622"/>
      <c r="BM6" s="622"/>
      <c r="BN6" s="623"/>
      <c r="BO6" s="659">
        <v>96.5</v>
      </c>
      <c r="BP6" s="659"/>
      <c r="BQ6" s="659"/>
      <c r="BR6" s="659"/>
      <c r="BS6" s="660">
        <v>30519</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77443</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77443</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276</v>
      </c>
      <c r="S7" s="622"/>
      <c r="T7" s="622"/>
      <c r="U7" s="622"/>
      <c r="V7" s="622"/>
      <c r="W7" s="622"/>
      <c r="X7" s="622"/>
      <c r="Y7" s="623"/>
      <c r="Z7" s="659">
        <v>0</v>
      </c>
      <c r="AA7" s="659"/>
      <c r="AB7" s="659"/>
      <c r="AC7" s="659"/>
      <c r="AD7" s="660">
        <v>276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414023</v>
      </c>
      <c r="BH7" s="622"/>
      <c r="BI7" s="622"/>
      <c r="BJ7" s="622"/>
      <c r="BK7" s="622"/>
      <c r="BL7" s="622"/>
      <c r="BM7" s="622"/>
      <c r="BN7" s="623"/>
      <c r="BO7" s="659">
        <v>42</v>
      </c>
      <c r="BP7" s="659"/>
      <c r="BQ7" s="659"/>
      <c r="BR7" s="659"/>
      <c r="BS7" s="660">
        <v>30519</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731427</v>
      </c>
      <c r="CS7" s="622"/>
      <c r="CT7" s="622"/>
      <c r="CU7" s="622"/>
      <c r="CV7" s="622"/>
      <c r="CW7" s="622"/>
      <c r="CX7" s="622"/>
      <c r="CY7" s="623"/>
      <c r="CZ7" s="659">
        <v>10.199999999999999</v>
      </c>
      <c r="DA7" s="659"/>
      <c r="DB7" s="659"/>
      <c r="DC7" s="659"/>
      <c r="DD7" s="627">
        <v>41598</v>
      </c>
      <c r="DE7" s="622"/>
      <c r="DF7" s="622"/>
      <c r="DG7" s="622"/>
      <c r="DH7" s="622"/>
      <c r="DI7" s="622"/>
      <c r="DJ7" s="622"/>
      <c r="DK7" s="622"/>
      <c r="DL7" s="622"/>
      <c r="DM7" s="622"/>
      <c r="DN7" s="622"/>
      <c r="DO7" s="622"/>
      <c r="DP7" s="623"/>
      <c r="DQ7" s="627">
        <v>637494</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2554</v>
      </c>
      <c r="S8" s="622"/>
      <c r="T8" s="622"/>
      <c r="U8" s="622"/>
      <c r="V8" s="622"/>
      <c r="W8" s="622"/>
      <c r="X8" s="622"/>
      <c r="Y8" s="623"/>
      <c r="Z8" s="659">
        <v>0</v>
      </c>
      <c r="AA8" s="659"/>
      <c r="AB8" s="659"/>
      <c r="AC8" s="659"/>
      <c r="AD8" s="660">
        <v>2554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10730</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1734796</v>
      </c>
      <c r="CS8" s="622"/>
      <c r="CT8" s="622"/>
      <c r="CU8" s="622"/>
      <c r="CV8" s="622"/>
      <c r="CW8" s="622"/>
      <c r="CX8" s="622"/>
      <c r="CY8" s="623"/>
      <c r="CZ8" s="659">
        <v>24.1</v>
      </c>
      <c r="DA8" s="659"/>
      <c r="DB8" s="659"/>
      <c r="DC8" s="659"/>
      <c r="DD8" s="627">
        <v>3350</v>
      </c>
      <c r="DE8" s="622"/>
      <c r="DF8" s="622"/>
      <c r="DG8" s="622"/>
      <c r="DH8" s="622"/>
      <c r="DI8" s="622"/>
      <c r="DJ8" s="622"/>
      <c r="DK8" s="622"/>
      <c r="DL8" s="622"/>
      <c r="DM8" s="622"/>
      <c r="DN8" s="622"/>
      <c r="DO8" s="622"/>
      <c r="DP8" s="623"/>
      <c r="DQ8" s="627">
        <v>1130869</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2931</v>
      </c>
      <c r="S9" s="622"/>
      <c r="T9" s="622"/>
      <c r="U9" s="622"/>
      <c r="V9" s="622"/>
      <c r="W9" s="622"/>
      <c r="X9" s="622"/>
      <c r="Y9" s="623"/>
      <c r="Z9" s="659">
        <v>0</v>
      </c>
      <c r="AA9" s="659"/>
      <c r="AB9" s="659"/>
      <c r="AC9" s="659"/>
      <c r="AD9" s="660">
        <v>2931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286452</v>
      </c>
      <c r="BH9" s="622"/>
      <c r="BI9" s="622"/>
      <c r="BJ9" s="622"/>
      <c r="BK9" s="622"/>
      <c r="BL9" s="622"/>
      <c r="BM9" s="622"/>
      <c r="BN9" s="623"/>
      <c r="BO9" s="659">
        <v>29.1</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763590</v>
      </c>
      <c r="CS9" s="622"/>
      <c r="CT9" s="622"/>
      <c r="CU9" s="622"/>
      <c r="CV9" s="622"/>
      <c r="CW9" s="622"/>
      <c r="CX9" s="622"/>
      <c r="CY9" s="623"/>
      <c r="CZ9" s="659">
        <v>10.6</v>
      </c>
      <c r="DA9" s="659"/>
      <c r="DB9" s="659"/>
      <c r="DC9" s="659"/>
      <c r="DD9" s="627">
        <v>4003</v>
      </c>
      <c r="DE9" s="622"/>
      <c r="DF9" s="622"/>
      <c r="DG9" s="622"/>
      <c r="DH9" s="622"/>
      <c r="DI9" s="622"/>
      <c r="DJ9" s="622"/>
      <c r="DK9" s="622"/>
      <c r="DL9" s="622"/>
      <c r="DM9" s="622"/>
      <c r="DN9" s="622"/>
      <c r="DO9" s="622"/>
      <c r="DP9" s="623"/>
      <c r="DQ9" s="627">
        <v>678275</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24182</v>
      </c>
      <c r="BH10" s="622"/>
      <c r="BI10" s="622"/>
      <c r="BJ10" s="622"/>
      <c r="BK10" s="622"/>
      <c r="BL10" s="622"/>
      <c r="BM10" s="622"/>
      <c r="BN10" s="623"/>
      <c r="BO10" s="659">
        <v>2.5</v>
      </c>
      <c r="BP10" s="659"/>
      <c r="BQ10" s="659"/>
      <c r="BR10" s="659"/>
      <c r="BS10" s="660">
        <v>3995</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1466</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1442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171815</v>
      </c>
      <c r="S11" s="622"/>
      <c r="T11" s="622"/>
      <c r="U11" s="622"/>
      <c r="V11" s="622"/>
      <c r="W11" s="622"/>
      <c r="X11" s="622"/>
      <c r="Y11" s="623"/>
      <c r="Z11" s="624">
        <v>2.2999999999999998</v>
      </c>
      <c r="AA11" s="625"/>
      <c r="AB11" s="625"/>
      <c r="AC11" s="626"/>
      <c r="AD11" s="627">
        <v>171815</v>
      </c>
      <c r="AE11" s="622"/>
      <c r="AF11" s="622"/>
      <c r="AG11" s="622"/>
      <c r="AH11" s="622"/>
      <c r="AI11" s="622"/>
      <c r="AJ11" s="622"/>
      <c r="AK11" s="623"/>
      <c r="AL11" s="624">
        <v>3.6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92659</v>
      </c>
      <c r="BH11" s="622"/>
      <c r="BI11" s="622"/>
      <c r="BJ11" s="622"/>
      <c r="BK11" s="622"/>
      <c r="BL11" s="622"/>
      <c r="BM11" s="622"/>
      <c r="BN11" s="623"/>
      <c r="BO11" s="659">
        <v>9.4</v>
      </c>
      <c r="BP11" s="659"/>
      <c r="BQ11" s="659"/>
      <c r="BR11" s="659"/>
      <c r="BS11" s="660">
        <v>26524</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510130</v>
      </c>
      <c r="CS11" s="622"/>
      <c r="CT11" s="622"/>
      <c r="CU11" s="622"/>
      <c r="CV11" s="622"/>
      <c r="CW11" s="622"/>
      <c r="CX11" s="622"/>
      <c r="CY11" s="623"/>
      <c r="CZ11" s="659">
        <v>7.1</v>
      </c>
      <c r="DA11" s="659"/>
      <c r="DB11" s="659"/>
      <c r="DC11" s="659"/>
      <c r="DD11" s="627">
        <v>189685</v>
      </c>
      <c r="DE11" s="622"/>
      <c r="DF11" s="622"/>
      <c r="DG11" s="622"/>
      <c r="DH11" s="622"/>
      <c r="DI11" s="622"/>
      <c r="DJ11" s="622"/>
      <c r="DK11" s="622"/>
      <c r="DL11" s="622"/>
      <c r="DM11" s="622"/>
      <c r="DN11" s="622"/>
      <c r="DO11" s="622"/>
      <c r="DP11" s="623"/>
      <c r="DQ11" s="627">
        <v>295013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438398</v>
      </c>
      <c r="BH12" s="622"/>
      <c r="BI12" s="622"/>
      <c r="BJ12" s="622"/>
      <c r="BK12" s="622"/>
      <c r="BL12" s="622"/>
      <c r="BM12" s="622"/>
      <c r="BN12" s="623"/>
      <c r="BO12" s="659">
        <v>44.5</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351517</v>
      </c>
      <c r="CS12" s="622"/>
      <c r="CT12" s="622"/>
      <c r="CU12" s="622"/>
      <c r="CV12" s="622"/>
      <c r="CW12" s="622"/>
      <c r="CX12" s="622"/>
      <c r="CY12" s="623"/>
      <c r="CZ12" s="659">
        <v>4.9000000000000004</v>
      </c>
      <c r="DA12" s="659"/>
      <c r="DB12" s="659"/>
      <c r="DC12" s="659"/>
      <c r="DD12" s="627" t="s">
        <v>122</v>
      </c>
      <c r="DE12" s="622"/>
      <c r="DF12" s="622"/>
      <c r="DG12" s="622"/>
      <c r="DH12" s="622"/>
      <c r="DI12" s="622"/>
      <c r="DJ12" s="622"/>
      <c r="DK12" s="622"/>
      <c r="DL12" s="622"/>
      <c r="DM12" s="622"/>
      <c r="DN12" s="622"/>
      <c r="DO12" s="622"/>
      <c r="DP12" s="623"/>
      <c r="DQ12" s="627">
        <v>126593</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432664</v>
      </c>
      <c r="BH13" s="622"/>
      <c r="BI13" s="622"/>
      <c r="BJ13" s="622"/>
      <c r="BK13" s="622"/>
      <c r="BL13" s="622"/>
      <c r="BM13" s="622"/>
      <c r="BN13" s="623"/>
      <c r="BO13" s="659">
        <v>43.9</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1059294</v>
      </c>
      <c r="CS13" s="622"/>
      <c r="CT13" s="622"/>
      <c r="CU13" s="622"/>
      <c r="CV13" s="622"/>
      <c r="CW13" s="622"/>
      <c r="CX13" s="622"/>
      <c r="CY13" s="623"/>
      <c r="CZ13" s="659">
        <v>14.7</v>
      </c>
      <c r="DA13" s="659"/>
      <c r="DB13" s="659"/>
      <c r="DC13" s="659"/>
      <c r="DD13" s="627">
        <v>319233</v>
      </c>
      <c r="DE13" s="622"/>
      <c r="DF13" s="622"/>
      <c r="DG13" s="622"/>
      <c r="DH13" s="622"/>
      <c r="DI13" s="622"/>
      <c r="DJ13" s="622"/>
      <c r="DK13" s="622"/>
      <c r="DL13" s="622"/>
      <c r="DM13" s="622"/>
      <c r="DN13" s="622"/>
      <c r="DO13" s="622"/>
      <c r="DP13" s="623"/>
      <c r="DQ13" s="627">
        <v>494857</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1120</v>
      </c>
      <c r="S14" s="622"/>
      <c r="T14" s="622"/>
      <c r="U14" s="622"/>
      <c r="V14" s="622"/>
      <c r="W14" s="622"/>
      <c r="X14" s="622"/>
      <c r="Y14" s="623"/>
      <c r="Z14" s="659">
        <v>0</v>
      </c>
      <c r="AA14" s="659"/>
      <c r="AB14" s="659"/>
      <c r="AC14" s="659"/>
      <c r="AD14" s="660">
        <v>1120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22772</v>
      </c>
      <c r="BH14" s="622"/>
      <c r="BI14" s="622"/>
      <c r="BJ14" s="622"/>
      <c r="BK14" s="622"/>
      <c r="BL14" s="622"/>
      <c r="BM14" s="622"/>
      <c r="BN14" s="623"/>
      <c r="BO14" s="659">
        <v>2.2999999999999998</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295752</v>
      </c>
      <c r="CS14" s="622"/>
      <c r="CT14" s="622"/>
      <c r="CU14" s="622"/>
      <c r="CV14" s="622"/>
      <c r="CW14" s="622"/>
      <c r="CX14" s="622"/>
      <c r="CY14" s="623"/>
      <c r="CZ14" s="659">
        <v>4.0999999999999996</v>
      </c>
      <c r="DA14" s="659"/>
      <c r="DB14" s="659"/>
      <c r="DC14" s="659"/>
      <c r="DD14" s="627">
        <v>1870</v>
      </c>
      <c r="DE14" s="622"/>
      <c r="DF14" s="622"/>
      <c r="DG14" s="622"/>
      <c r="DH14" s="622"/>
      <c r="DI14" s="622"/>
      <c r="DJ14" s="622"/>
      <c r="DK14" s="622"/>
      <c r="DL14" s="622"/>
      <c r="DM14" s="622"/>
      <c r="DN14" s="622"/>
      <c r="DO14" s="622"/>
      <c r="DP14" s="623"/>
      <c r="DQ14" s="627">
        <v>290377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75836</v>
      </c>
      <c r="BH15" s="622"/>
      <c r="BI15" s="622"/>
      <c r="BJ15" s="622"/>
      <c r="BK15" s="622"/>
      <c r="BL15" s="622"/>
      <c r="BM15" s="622"/>
      <c r="BN15" s="623"/>
      <c r="BO15" s="659">
        <v>7.7</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547408</v>
      </c>
      <c r="CS15" s="622"/>
      <c r="CT15" s="622"/>
      <c r="CU15" s="622"/>
      <c r="CV15" s="622"/>
      <c r="CW15" s="622"/>
      <c r="CX15" s="622"/>
      <c r="CY15" s="623"/>
      <c r="CZ15" s="659">
        <v>7.6</v>
      </c>
      <c r="DA15" s="659"/>
      <c r="DB15" s="659"/>
      <c r="DC15" s="659"/>
      <c r="DD15" s="627">
        <v>46631</v>
      </c>
      <c r="DE15" s="622"/>
      <c r="DF15" s="622"/>
      <c r="DG15" s="622"/>
      <c r="DH15" s="622"/>
      <c r="DI15" s="622"/>
      <c r="DJ15" s="622"/>
      <c r="DK15" s="622"/>
      <c r="DL15" s="622"/>
      <c r="DM15" s="622"/>
      <c r="DN15" s="622"/>
      <c r="DO15" s="622"/>
      <c r="DP15" s="623"/>
      <c r="DQ15" s="627">
        <v>483801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13489</v>
      </c>
      <c r="S16" s="622"/>
      <c r="T16" s="622"/>
      <c r="U16" s="622"/>
      <c r="V16" s="622"/>
      <c r="W16" s="622"/>
      <c r="X16" s="622"/>
      <c r="Y16" s="623"/>
      <c r="Z16" s="659">
        <v>0.2</v>
      </c>
      <c r="AA16" s="659"/>
      <c r="AB16" s="659"/>
      <c r="AC16" s="659"/>
      <c r="AD16" s="660">
        <v>13489</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13320</v>
      </c>
      <c r="S17" s="622"/>
      <c r="T17" s="622"/>
      <c r="U17" s="622"/>
      <c r="V17" s="622"/>
      <c r="W17" s="622"/>
      <c r="X17" s="622"/>
      <c r="Y17" s="623"/>
      <c r="Z17" s="659">
        <v>0.2</v>
      </c>
      <c r="AA17" s="659"/>
      <c r="AB17" s="659"/>
      <c r="AC17" s="659"/>
      <c r="AD17" s="660">
        <v>13320</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1126308</v>
      </c>
      <c r="CS17" s="622"/>
      <c r="CT17" s="622"/>
      <c r="CU17" s="622"/>
      <c r="CV17" s="622"/>
      <c r="CW17" s="622"/>
      <c r="CX17" s="622"/>
      <c r="CY17" s="623"/>
      <c r="CZ17" s="659">
        <v>15.6</v>
      </c>
      <c r="DA17" s="659"/>
      <c r="DB17" s="659"/>
      <c r="DC17" s="659"/>
      <c r="DD17" s="627" t="s">
        <v>122</v>
      </c>
      <c r="DE17" s="622"/>
      <c r="DF17" s="622"/>
      <c r="DG17" s="622"/>
      <c r="DH17" s="622"/>
      <c r="DI17" s="622"/>
      <c r="DJ17" s="622"/>
      <c r="DK17" s="622"/>
      <c r="DL17" s="622"/>
      <c r="DM17" s="622"/>
      <c r="DN17" s="622"/>
      <c r="DO17" s="622"/>
      <c r="DP17" s="623"/>
      <c r="DQ17" s="627">
        <v>1113531</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3412</v>
      </c>
      <c r="S18" s="622"/>
      <c r="T18" s="622"/>
      <c r="U18" s="622"/>
      <c r="V18" s="622"/>
      <c r="W18" s="622"/>
      <c r="X18" s="622"/>
      <c r="Y18" s="623"/>
      <c r="Z18" s="659">
        <v>0</v>
      </c>
      <c r="AA18" s="659"/>
      <c r="AB18" s="659"/>
      <c r="AC18" s="659"/>
      <c r="AD18" s="660">
        <v>3412</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3412</v>
      </c>
      <c r="S19" s="622"/>
      <c r="T19" s="622"/>
      <c r="U19" s="622"/>
      <c r="V19" s="622"/>
      <c r="W19" s="622"/>
      <c r="X19" s="622"/>
      <c r="Y19" s="623"/>
      <c r="Z19" s="659">
        <v>0</v>
      </c>
      <c r="AA19" s="659"/>
      <c r="AB19" s="659"/>
      <c r="AC19" s="659"/>
      <c r="AD19" s="660">
        <v>3412</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34144</v>
      </c>
      <c r="BH19" s="622"/>
      <c r="BI19" s="622"/>
      <c r="BJ19" s="622"/>
      <c r="BK19" s="622"/>
      <c r="BL19" s="622"/>
      <c r="BM19" s="622"/>
      <c r="BN19" s="623"/>
      <c r="BO19" s="659">
        <v>3.5</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34144</v>
      </c>
      <c r="BH20" s="622"/>
      <c r="BI20" s="622"/>
      <c r="BJ20" s="622"/>
      <c r="BK20" s="622"/>
      <c r="BL20" s="622"/>
      <c r="BM20" s="622"/>
      <c r="BN20" s="623"/>
      <c r="BO20" s="659">
        <v>3.5</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7199131</v>
      </c>
      <c r="CS20" s="622"/>
      <c r="CT20" s="622"/>
      <c r="CU20" s="622"/>
      <c r="CV20" s="622"/>
      <c r="CW20" s="622"/>
      <c r="CX20" s="622"/>
      <c r="CY20" s="623"/>
      <c r="CZ20" s="659">
        <v>100</v>
      </c>
      <c r="DA20" s="659"/>
      <c r="DB20" s="659"/>
      <c r="DC20" s="659"/>
      <c r="DD20" s="627">
        <v>606370</v>
      </c>
      <c r="DE20" s="622"/>
      <c r="DF20" s="622"/>
      <c r="DG20" s="622"/>
      <c r="DH20" s="622"/>
      <c r="DI20" s="622"/>
      <c r="DJ20" s="622"/>
      <c r="DK20" s="622"/>
      <c r="DL20" s="622"/>
      <c r="DM20" s="622"/>
      <c r="DN20" s="622"/>
      <c r="DO20" s="622"/>
      <c r="DP20" s="623"/>
      <c r="DQ20" s="627">
        <v>5329695</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3844215</v>
      </c>
      <c r="S21" s="622"/>
      <c r="T21" s="622"/>
      <c r="U21" s="622"/>
      <c r="V21" s="622"/>
      <c r="W21" s="622"/>
      <c r="X21" s="622"/>
      <c r="Y21" s="623"/>
      <c r="Z21" s="659">
        <v>51.8</v>
      </c>
      <c r="AA21" s="659"/>
      <c r="AB21" s="659"/>
      <c r="AC21" s="659"/>
      <c r="AD21" s="660">
        <v>3510458</v>
      </c>
      <c r="AE21" s="660"/>
      <c r="AF21" s="660"/>
      <c r="AG21" s="660"/>
      <c r="AH21" s="660"/>
      <c r="AI21" s="660"/>
      <c r="AJ21" s="660"/>
      <c r="AK21" s="660"/>
      <c r="AL21" s="624">
        <v>72.599999999999994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3510458</v>
      </c>
      <c r="S22" s="622"/>
      <c r="T22" s="622"/>
      <c r="U22" s="622"/>
      <c r="V22" s="622"/>
      <c r="W22" s="622"/>
      <c r="X22" s="622"/>
      <c r="Y22" s="623"/>
      <c r="Z22" s="659">
        <v>47.3</v>
      </c>
      <c r="AA22" s="659"/>
      <c r="AB22" s="659"/>
      <c r="AC22" s="659"/>
      <c r="AD22" s="660">
        <v>3510458</v>
      </c>
      <c r="AE22" s="660"/>
      <c r="AF22" s="660"/>
      <c r="AG22" s="660"/>
      <c r="AH22" s="660"/>
      <c r="AI22" s="660"/>
      <c r="AJ22" s="660"/>
      <c r="AK22" s="660"/>
      <c r="AL22" s="624">
        <v>72.599999999999994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333719</v>
      </c>
      <c r="S23" s="622"/>
      <c r="T23" s="622"/>
      <c r="U23" s="622"/>
      <c r="V23" s="622"/>
      <c r="W23" s="622"/>
      <c r="X23" s="622"/>
      <c r="Y23" s="623"/>
      <c r="Z23" s="659">
        <v>4.5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34144</v>
      </c>
      <c r="BH23" s="622"/>
      <c r="BI23" s="622"/>
      <c r="BJ23" s="622"/>
      <c r="BK23" s="622"/>
      <c r="BL23" s="622"/>
      <c r="BM23" s="622"/>
      <c r="BN23" s="623"/>
      <c r="BO23" s="659">
        <v>3.5</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v>38</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2932785</v>
      </c>
      <c r="CS24" s="674"/>
      <c r="CT24" s="674"/>
      <c r="CU24" s="674"/>
      <c r="CV24" s="674"/>
      <c r="CW24" s="674"/>
      <c r="CX24" s="674"/>
      <c r="CY24" s="702"/>
      <c r="CZ24" s="703">
        <v>40.700000000000003</v>
      </c>
      <c r="DA24" s="685"/>
      <c r="DB24" s="685"/>
      <c r="DC24" s="705"/>
      <c r="DD24" s="701">
        <v>2510272</v>
      </c>
      <c r="DE24" s="674"/>
      <c r="DF24" s="674"/>
      <c r="DG24" s="674"/>
      <c r="DH24" s="674"/>
      <c r="DI24" s="674"/>
      <c r="DJ24" s="674"/>
      <c r="DK24" s="702"/>
      <c r="DL24" s="701">
        <v>2375356</v>
      </c>
      <c r="DM24" s="674"/>
      <c r="DN24" s="674"/>
      <c r="DO24" s="674"/>
      <c r="DP24" s="674"/>
      <c r="DQ24" s="674"/>
      <c r="DR24" s="674"/>
      <c r="DS24" s="674"/>
      <c r="DT24" s="674"/>
      <c r="DU24" s="674"/>
      <c r="DV24" s="702"/>
      <c r="DW24" s="703">
        <v>48.9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5200913</v>
      </c>
      <c r="S25" s="622"/>
      <c r="T25" s="622"/>
      <c r="U25" s="622"/>
      <c r="V25" s="622"/>
      <c r="W25" s="622"/>
      <c r="X25" s="622"/>
      <c r="Y25" s="623"/>
      <c r="Z25" s="659">
        <v>70</v>
      </c>
      <c r="AA25" s="659"/>
      <c r="AB25" s="659"/>
      <c r="AC25" s="659"/>
      <c r="AD25" s="660">
        <v>4833012</v>
      </c>
      <c r="AE25" s="660"/>
      <c r="AF25" s="660"/>
      <c r="AG25" s="660"/>
      <c r="AH25" s="660"/>
      <c r="AI25" s="660"/>
      <c r="AJ25" s="660"/>
      <c r="AK25" s="660"/>
      <c r="AL25" s="624">
        <v>99.9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1264605</v>
      </c>
      <c r="CS25" s="634"/>
      <c r="CT25" s="634"/>
      <c r="CU25" s="634"/>
      <c r="CV25" s="634"/>
      <c r="CW25" s="634"/>
      <c r="CX25" s="634"/>
      <c r="CY25" s="635"/>
      <c r="CZ25" s="624">
        <v>17.600000000000001</v>
      </c>
      <c r="DA25" s="636"/>
      <c r="DB25" s="636"/>
      <c r="DC25" s="637"/>
      <c r="DD25" s="627">
        <v>1126031</v>
      </c>
      <c r="DE25" s="634"/>
      <c r="DF25" s="634"/>
      <c r="DG25" s="634"/>
      <c r="DH25" s="634"/>
      <c r="DI25" s="634"/>
      <c r="DJ25" s="634"/>
      <c r="DK25" s="635"/>
      <c r="DL25" s="627">
        <v>1069860</v>
      </c>
      <c r="DM25" s="634"/>
      <c r="DN25" s="634"/>
      <c r="DO25" s="634"/>
      <c r="DP25" s="634"/>
      <c r="DQ25" s="634"/>
      <c r="DR25" s="634"/>
      <c r="DS25" s="634"/>
      <c r="DT25" s="634"/>
      <c r="DU25" s="634"/>
      <c r="DV25" s="635"/>
      <c r="DW25" s="624">
        <v>22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630</v>
      </c>
      <c r="S26" s="622"/>
      <c r="T26" s="622"/>
      <c r="U26" s="622"/>
      <c r="V26" s="622"/>
      <c r="W26" s="622"/>
      <c r="X26" s="622"/>
      <c r="Y26" s="623"/>
      <c r="Z26" s="659">
        <v>0</v>
      </c>
      <c r="AA26" s="659"/>
      <c r="AB26" s="659"/>
      <c r="AC26" s="659"/>
      <c r="AD26" s="660">
        <v>630</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800577</v>
      </c>
      <c r="CS26" s="622"/>
      <c r="CT26" s="622"/>
      <c r="CU26" s="622"/>
      <c r="CV26" s="622"/>
      <c r="CW26" s="622"/>
      <c r="CX26" s="622"/>
      <c r="CY26" s="623"/>
      <c r="CZ26" s="624">
        <v>11.1</v>
      </c>
      <c r="DA26" s="636"/>
      <c r="DB26" s="636"/>
      <c r="DC26" s="637"/>
      <c r="DD26" s="627">
        <v>688880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202995</v>
      </c>
      <c r="S27" s="622"/>
      <c r="T27" s="622"/>
      <c r="U27" s="622"/>
      <c r="V27" s="622"/>
      <c r="W27" s="622"/>
      <c r="X27" s="622"/>
      <c r="Y27" s="623"/>
      <c r="Z27" s="659">
        <v>2.7</v>
      </c>
      <c r="AA27" s="659"/>
      <c r="AB27" s="659"/>
      <c r="AC27" s="659"/>
      <c r="AD27" s="660">
        <v>213</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985173</v>
      </c>
      <c r="BH27" s="622"/>
      <c r="BI27" s="622"/>
      <c r="BJ27" s="622"/>
      <c r="BK27" s="622"/>
      <c r="BL27" s="622"/>
      <c r="BM27" s="622"/>
      <c r="BN27" s="623"/>
      <c r="BO27" s="659">
        <v>100</v>
      </c>
      <c r="BP27" s="659"/>
      <c r="BQ27" s="659"/>
      <c r="BR27" s="659"/>
      <c r="BS27" s="660">
        <v>30519</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541872</v>
      </c>
      <c r="CS27" s="634"/>
      <c r="CT27" s="634"/>
      <c r="CU27" s="634"/>
      <c r="CV27" s="634"/>
      <c r="CW27" s="634"/>
      <c r="CX27" s="634"/>
      <c r="CY27" s="635"/>
      <c r="CZ27" s="624">
        <v>7.5</v>
      </c>
      <c r="DA27" s="636"/>
      <c r="DB27" s="636"/>
      <c r="DC27" s="637"/>
      <c r="DD27" s="627">
        <v>270710</v>
      </c>
      <c r="DE27" s="634"/>
      <c r="DF27" s="634"/>
      <c r="DG27" s="634"/>
      <c r="DH27" s="634"/>
      <c r="DI27" s="634"/>
      <c r="DJ27" s="634"/>
      <c r="DK27" s="635"/>
      <c r="DL27" s="627">
        <v>191965</v>
      </c>
      <c r="DM27" s="634"/>
      <c r="DN27" s="634"/>
      <c r="DO27" s="634"/>
      <c r="DP27" s="634"/>
      <c r="DQ27" s="634"/>
      <c r="DR27" s="634"/>
      <c r="DS27" s="634"/>
      <c r="DT27" s="634"/>
      <c r="DU27" s="634"/>
      <c r="DV27" s="635"/>
      <c r="DW27" s="624">
        <v>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174165</v>
      </c>
      <c r="S28" s="622"/>
      <c r="T28" s="622"/>
      <c r="U28" s="622"/>
      <c r="V28" s="622"/>
      <c r="W28" s="622"/>
      <c r="X28" s="622"/>
      <c r="Y28" s="623"/>
      <c r="Z28" s="659">
        <v>2.2999999999999998</v>
      </c>
      <c r="AA28" s="659"/>
      <c r="AB28" s="659"/>
      <c r="AC28" s="659"/>
      <c r="AD28" s="660">
        <v>688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1126308</v>
      </c>
      <c r="CS28" s="622"/>
      <c r="CT28" s="622"/>
      <c r="CU28" s="622"/>
      <c r="CV28" s="622"/>
      <c r="CW28" s="622"/>
      <c r="CX28" s="622"/>
      <c r="CY28" s="623"/>
      <c r="CZ28" s="624">
        <v>15.6</v>
      </c>
      <c r="DA28" s="636"/>
      <c r="DB28" s="636"/>
      <c r="DC28" s="637"/>
      <c r="DD28" s="627">
        <v>1113531</v>
      </c>
      <c r="DE28" s="622"/>
      <c r="DF28" s="622"/>
      <c r="DG28" s="622"/>
      <c r="DH28" s="622"/>
      <c r="DI28" s="622"/>
      <c r="DJ28" s="622"/>
      <c r="DK28" s="623"/>
      <c r="DL28" s="627">
        <v>1113531</v>
      </c>
      <c r="DM28" s="622"/>
      <c r="DN28" s="622"/>
      <c r="DO28" s="622"/>
      <c r="DP28" s="622"/>
      <c r="DQ28" s="622"/>
      <c r="DR28" s="622"/>
      <c r="DS28" s="622"/>
      <c r="DT28" s="622"/>
      <c r="DU28" s="622"/>
      <c r="DV28" s="623"/>
      <c r="DW28" s="624">
        <v>22.9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20974</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1126263</v>
      </c>
      <c r="CS29" s="634"/>
      <c r="CT29" s="634"/>
      <c r="CU29" s="634"/>
      <c r="CV29" s="634"/>
      <c r="CW29" s="634"/>
      <c r="CX29" s="634"/>
      <c r="CY29" s="635"/>
      <c r="CZ29" s="624">
        <v>15.6</v>
      </c>
      <c r="DA29" s="636"/>
      <c r="DB29" s="636"/>
      <c r="DC29" s="637"/>
      <c r="DD29" s="627">
        <v>1113486</v>
      </c>
      <c r="DE29" s="634"/>
      <c r="DF29" s="634"/>
      <c r="DG29" s="634"/>
      <c r="DH29" s="634"/>
      <c r="DI29" s="634"/>
      <c r="DJ29" s="634"/>
      <c r="DK29" s="635"/>
      <c r="DL29" s="627">
        <v>1113486</v>
      </c>
      <c r="DM29" s="634"/>
      <c r="DN29" s="634"/>
      <c r="DO29" s="634"/>
      <c r="DP29" s="634"/>
      <c r="DQ29" s="634"/>
      <c r="DR29" s="634"/>
      <c r="DS29" s="634"/>
      <c r="DT29" s="634"/>
      <c r="DU29" s="634"/>
      <c r="DV29" s="635"/>
      <c r="DW29" s="624">
        <v>22.9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489345</v>
      </c>
      <c r="S30" s="622"/>
      <c r="T30" s="622"/>
      <c r="U30" s="622"/>
      <c r="V30" s="622"/>
      <c r="W30" s="622"/>
      <c r="X30" s="622"/>
      <c r="Y30" s="623"/>
      <c r="Z30" s="659">
        <v>6.6</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1096642</v>
      </c>
      <c r="CS30" s="622"/>
      <c r="CT30" s="622"/>
      <c r="CU30" s="622"/>
      <c r="CV30" s="622"/>
      <c r="CW30" s="622"/>
      <c r="CX30" s="622"/>
      <c r="CY30" s="623"/>
      <c r="CZ30" s="624">
        <v>15.2</v>
      </c>
      <c r="DA30" s="636"/>
      <c r="DB30" s="636"/>
      <c r="DC30" s="637"/>
      <c r="DD30" s="627">
        <v>1083865</v>
      </c>
      <c r="DE30" s="622"/>
      <c r="DF30" s="622"/>
      <c r="DG30" s="622"/>
      <c r="DH30" s="622"/>
      <c r="DI30" s="622"/>
      <c r="DJ30" s="622"/>
      <c r="DK30" s="623"/>
      <c r="DL30" s="627">
        <v>1083865</v>
      </c>
      <c r="DM30" s="622"/>
      <c r="DN30" s="622"/>
      <c r="DO30" s="622"/>
      <c r="DP30" s="622"/>
      <c r="DQ30" s="622"/>
      <c r="DR30" s="622"/>
      <c r="DS30" s="622"/>
      <c r="DT30" s="622"/>
      <c r="DU30" s="622"/>
      <c r="DV30" s="623"/>
      <c r="DW30" s="624">
        <v>22.3</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99.4</v>
      </c>
      <c r="BH31" s="684"/>
      <c r="BI31" s="684"/>
      <c r="BJ31" s="684"/>
      <c r="BK31" s="684"/>
      <c r="BL31" s="684"/>
      <c r="BM31" s="685">
        <v>96.5</v>
      </c>
      <c r="BN31" s="684"/>
      <c r="BO31" s="684"/>
      <c r="BP31" s="684"/>
      <c r="BQ31" s="686"/>
      <c r="BR31" s="683">
        <v>99.4</v>
      </c>
      <c r="BS31" s="684"/>
      <c r="BT31" s="684"/>
      <c r="BU31" s="684"/>
      <c r="BV31" s="684"/>
      <c r="BW31" s="684"/>
      <c r="BX31" s="685">
        <v>96.4</v>
      </c>
      <c r="BY31" s="684"/>
      <c r="BZ31" s="684"/>
      <c r="CA31" s="684"/>
      <c r="CB31" s="686"/>
      <c r="CD31" s="642"/>
      <c r="CE31" s="643"/>
      <c r="CF31" s="618" t="s">
        <v>301</v>
      </c>
      <c r="CG31" s="619"/>
      <c r="CH31" s="619"/>
      <c r="CI31" s="619"/>
      <c r="CJ31" s="619"/>
      <c r="CK31" s="619"/>
      <c r="CL31" s="619"/>
      <c r="CM31" s="619"/>
      <c r="CN31" s="619"/>
      <c r="CO31" s="619"/>
      <c r="CP31" s="619"/>
      <c r="CQ31" s="620"/>
      <c r="CR31" s="621">
        <v>29621</v>
      </c>
      <c r="CS31" s="634"/>
      <c r="CT31" s="634"/>
      <c r="CU31" s="634"/>
      <c r="CV31" s="634"/>
      <c r="CW31" s="634"/>
      <c r="CX31" s="634"/>
      <c r="CY31" s="635"/>
      <c r="CZ31" s="624">
        <v>0.4</v>
      </c>
      <c r="DA31" s="636"/>
      <c r="DB31" s="636"/>
      <c r="DC31" s="637"/>
      <c r="DD31" s="627">
        <v>29621</v>
      </c>
      <c r="DE31" s="634"/>
      <c r="DF31" s="634"/>
      <c r="DG31" s="634"/>
      <c r="DH31" s="634"/>
      <c r="DI31" s="634"/>
      <c r="DJ31" s="634"/>
      <c r="DK31" s="635"/>
      <c r="DL31" s="627">
        <v>29621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260490</v>
      </c>
      <c r="S32" s="622"/>
      <c r="T32" s="622"/>
      <c r="U32" s="622"/>
      <c r="V32" s="622"/>
      <c r="W32" s="622"/>
      <c r="X32" s="622"/>
      <c r="Y32" s="623"/>
      <c r="Z32" s="659">
        <v>3.5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99.2</v>
      </c>
      <c r="BH32" s="634"/>
      <c r="BI32" s="634"/>
      <c r="BJ32" s="634"/>
      <c r="BK32" s="634"/>
      <c r="BL32" s="634"/>
      <c r="BM32" s="625">
        <v>95.9</v>
      </c>
      <c r="BN32" s="634"/>
      <c r="BO32" s="634"/>
      <c r="BP32" s="634"/>
      <c r="BQ32" s="657"/>
      <c r="BR32" s="692">
        <v>99</v>
      </c>
      <c r="BS32" s="634"/>
      <c r="BT32" s="634"/>
      <c r="BU32" s="634"/>
      <c r="BV32" s="634"/>
      <c r="BW32" s="634"/>
      <c r="BX32" s="625">
        <v>95.2</v>
      </c>
      <c r="BY32" s="634"/>
      <c r="BZ32" s="634"/>
      <c r="CA32" s="634"/>
      <c r="CB32" s="657"/>
      <c r="CD32" s="644"/>
      <c r="CE32" s="645"/>
      <c r="CF32" s="618" t="s">
        <v>305</v>
      </c>
      <c r="CG32" s="619"/>
      <c r="CH32" s="619"/>
      <c r="CI32" s="619"/>
      <c r="CJ32" s="619"/>
      <c r="CK32" s="619"/>
      <c r="CL32" s="619"/>
      <c r="CM32" s="619"/>
      <c r="CN32" s="619"/>
      <c r="CO32" s="619"/>
      <c r="CP32" s="619"/>
      <c r="CQ32" s="620"/>
      <c r="CR32" s="621">
        <v>45</v>
      </c>
      <c r="CS32" s="622"/>
      <c r="CT32" s="622"/>
      <c r="CU32" s="622"/>
      <c r="CV32" s="622"/>
      <c r="CW32" s="622"/>
      <c r="CX32" s="622"/>
      <c r="CY32" s="623"/>
      <c r="CZ32" s="624">
        <v>0</v>
      </c>
      <c r="DA32" s="636"/>
      <c r="DB32" s="636"/>
      <c r="DC32" s="637"/>
      <c r="DD32" s="627">
        <v>45</v>
      </c>
      <c r="DE32" s="622"/>
      <c r="DF32" s="622"/>
      <c r="DG32" s="622"/>
      <c r="DH32" s="622"/>
      <c r="DI32" s="622"/>
      <c r="DJ32" s="622"/>
      <c r="DK32" s="623"/>
      <c r="DL32" s="627">
        <v>45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28354</v>
      </c>
      <c r="S33" s="622"/>
      <c r="T33" s="622"/>
      <c r="U33" s="622"/>
      <c r="V33" s="622"/>
      <c r="W33" s="622"/>
      <c r="X33" s="622"/>
      <c r="Y33" s="623"/>
      <c r="Z33" s="659">
        <v>0.4</v>
      </c>
      <c r="AA33" s="659"/>
      <c r="AB33" s="659"/>
      <c r="AC33" s="659"/>
      <c r="AD33" s="660">
        <v>3117</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99.4</v>
      </c>
      <c r="BH33" s="606"/>
      <c r="BI33" s="606"/>
      <c r="BJ33" s="606"/>
      <c r="BK33" s="606"/>
      <c r="BL33" s="606"/>
      <c r="BM33" s="652">
        <v>96.5</v>
      </c>
      <c r="BN33" s="606"/>
      <c r="BO33" s="606"/>
      <c r="BP33" s="606"/>
      <c r="BQ33" s="669"/>
      <c r="BR33" s="682">
        <v>99.5</v>
      </c>
      <c r="BS33" s="606"/>
      <c r="BT33" s="606"/>
      <c r="BU33" s="606"/>
      <c r="BV33" s="606"/>
      <c r="BW33" s="606"/>
      <c r="BX33" s="652">
        <v>96.6</v>
      </c>
      <c r="BY33" s="606"/>
      <c r="BZ33" s="606"/>
      <c r="CA33" s="606"/>
      <c r="CB33" s="669"/>
      <c r="CD33" s="618" t="s">
        <v>308</v>
      </c>
      <c r="CE33" s="619"/>
      <c r="CF33" s="619"/>
      <c r="CG33" s="619"/>
      <c r="CH33" s="619"/>
      <c r="CI33" s="619"/>
      <c r="CJ33" s="619"/>
      <c r="CK33" s="619"/>
      <c r="CL33" s="619"/>
      <c r="CM33" s="619"/>
      <c r="CN33" s="619"/>
      <c r="CO33" s="619"/>
      <c r="CP33" s="619"/>
      <c r="CQ33" s="620"/>
      <c r="CR33" s="621">
        <v>3659976</v>
      </c>
      <c r="CS33" s="634"/>
      <c r="CT33" s="634"/>
      <c r="CU33" s="634"/>
      <c r="CV33" s="634"/>
      <c r="CW33" s="634"/>
      <c r="CX33" s="634"/>
      <c r="CY33" s="635"/>
      <c r="CZ33" s="624">
        <v>50.8</v>
      </c>
      <c r="DA33" s="636"/>
      <c r="DB33" s="636"/>
      <c r="DC33" s="637"/>
      <c r="DD33" s="627">
        <v>2638762</v>
      </c>
      <c r="DE33" s="634"/>
      <c r="DF33" s="634"/>
      <c r="DG33" s="634"/>
      <c r="DH33" s="634"/>
      <c r="DI33" s="634"/>
      <c r="DJ33" s="634"/>
      <c r="DK33" s="635"/>
      <c r="DL33" s="627">
        <v>1650497</v>
      </c>
      <c r="DM33" s="634"/>
      <c r="DN33" s="634"/>
      <c r="DO33" s="634"/>
      <c r="DP33" s="634"/>
      <c r="DQ33" s="634"/>
      <c r="DR33" s="634"/>
      <c r="DS33" s="634"/>
      <c r="DT33" s="634"/>
      <c r="DU33" s="634"/>
      <c r="DV33" s="635"/>
      <c r="DW33" s="624">
        <v>34</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82884</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1080174</v>
      </c>
      <c r="CS34" s="622"/>
      <c r="CT34" s="622"/>
      <c r="CU34" s="622"/>
      <c r="CV34" s="622"/>
      <c r="CW34" s="622"/>
      <c r="CX34" s="622"/>
      <c r="CY34" s="623"/>
      <c r="CZ34" s="624">
        <v>15</v>
      </c>
      <c r="DA34" s="636"/>
      <c r="DB34" s="636"/>
      <c r="DC34" s="637"/>
      <c r="DD34" s="627">
        <v>618014</v>
      </c>
      <c r="DE34" s="622"/>
      <c r="DF34" s="622"/>
      <c r="DG34" s="622"/>
      <c r="DH34" s="622"/>
      <c r="DI34" s="622"/>
      <c r="DJ34" s="622"/>
      <c r="DK34" s="623"/>
      <c r="DL34" s="627">
        <v>509872</v>
      </c>
      <c r="DM34" s="622"/>
      <c r="DN34" s="622"/>
      <c r="DO34" s="622"/>
      <c r="DP34" s="622"/>
      <c r="DQ34" s="622"/>
      <c r="DR34" s="622"/>
      <c r="DS34" s="622"/>
      <c r="DT34" s="622"/>
      <c r="DU34" s="622"/>
      <c r="DV34" s="623"/>
      <c r="DW34" s="624">
        <v>10.5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197564</v>
      </c>
      <c r="S35" s="622"/>
      <c r="T35" s="622"/>
      <c r="U35" s="622"/>
      <c r="V35" s="622"/>
      <c r="W35" s="622"/>
      <c r="X35" s="622"/>
      <c r="Y35" s="623"/>
      <c r="Z35" s="659">
        <v>2.7</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159657</v>
      </c>
      <c r="CS35" s="634"/>
      <c r="CT35" s="634"/>
      <c r="CU35" s="634"/>
      <c r="CV35" s="634"/>
      <c r="CW35" s="634"/>
      <c r="CX35" s="634"/>
      <c r="CY35" s="635"/>
      <c r="CZ35" s="624">
        <v>2.2000000000000002</v>
      </c>
      <c r="DA35" s="636"/>
      <c r="DB35" s="636"/>
      <c r="DC35" s="637"/>
      <c r="DD35" s="627">
        <v>129339</v>
      </c>
      <c r="DE35" s="634"/>
      <c r="DF35" s="634"/>
      <c r="DG35" s="634"/>
      <c r="DH35" s="634"/>
      <c r="DI35" s="634"/>
      <c r="DJ35" s="634"/>
      <c r="DK35" s="635"/>
      <c r="DL35" s="627">
        <v>120214</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193947</v>
      </c>
      <c r="S36" s="622"/>
      <c r="T36" s="622"/>
      <c r="U36" s="622"/>
      <c r="V36" s="622"/>
      <c r="W36" s="622"/>
      <c r="X36" s="622"/>
      <c r="Y36" s="623"/>
      <c r="Z36" s="659">
        <v>2.6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1004898</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3750</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1627920</v>
      </c>
      <c r="CS36" s="622"/>
      <c r="CT36" s="622"/>
      <c r="CU36" s="622"/>
      <c r="CV36" s="622"/>
      <c r="CW36" s="622"/>
      <c r="CX36" s="622"/>
      <c r="CY36" s="623"/>
      <c r="CZ36" s="624">
        <v>22.6</v>
      </c>
      <c r="DA36" s="636"/>
      <c r="DB36" s="636"/>
      <c r="DC36" s="637"/>
      <c r="DD36" s="627">
        <v>1437979</v>
      </c>
      <c r="DE36" s="622"/>
      <c r="DF36" s="622"/>
      <c r="DG36" s="622"/>
      <c r="DH36" s="622"/>
      <c r="DI36" s="622"/>
      <c r="DJ36" s="622"/>
      <c r="DK36" s="623"/>
      <c r="DL36" s="627">
        <v>923823</v>
      </c>
      <c r="DM36" s="622"/>
      <c r="DN36" s="622"/>
      <c r="DO36" s="622"/>
      <c r="DP36" s="622"/>
      <c r="DQ36" s="622"/>
      <c r="DR36" s="622"/>
      <c r="DS36" s="622"/>
      <c r="DT36" s="622"/>
      <c r="DU36" s="622"/>
      <c r="DV36" s="623"/>
      <c r="DW36" s="624">
        <v>19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233986</v>
      </c>
      <c r="S37" s="622"/>
      <c r="T37" s="622"/>
      <c r="U37" s="622"/>
      <c r="V37" s="622"/>
      <c r="W37" s="622"/>
      <c r="X37" s="622"/>
      <c r="Y37" s="623"/>
      <c r="Z37" s="659">
        <v>3.2</v>
      </c>
      <c r="AA37" s="659"/>
      <c r="AB37" s="659"/>
      <c r="AC37" s="659"/>
      <c r="AD37" s="660">
        <v>32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361730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1844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504861</v>
      </c>
      <c r="CS37" s="634"/>
      <c r="CT37" s="634"/>
      <c r="CU37" s="634"/>
      <c r="CV37" s="634"/>
      <c r="CW37" s="634"/>
      <c r="CX37" s="634"/>
      <c r="CY37" s="635"/>
      <c r="CZ37" s="624">
        <v>7</v>
      </c>
      <c r="DA37" s="636"/>
      <c r="DB37" s="636"/>
      <c r="DC37" s="637"/>
      <c r="DD37" s="627">
        <v>486666</v>
      </c>
      <c r="DE37" s="634"/>
      <c r="DF37" s="634"/>
      <c r="DG37" s="634"/>
      <c r="DH37" s="634"/>
      <c r="DI37" s="634"/>
      <c r="DJ37" s="634"/>
      <c r="DK37" s="635"/>
      <c r="DL37" s="627">
        <v>386546</v>
      </c>
      <c r="DM37" s="634"/>
      <c r="DN37" s="634"/>
      <c r="DO37" s="634"/>
      <c r="DP37" s="634"/>
      <c r="DQ37" s="634"/>
      <c r="DR37" s="634"/>
      <c r="DS37" s="634"/>
      <c r="DT37" s="634"/>
      <c r="DU37" s="634"/>
      <c r="DV37" s="635"/>
      <c r="DW37" s="624">
        <v>8</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341786</v>
      </c>
      <c r="S38" s="622"/>
      <c r="T38" s="622"/>
      <c r="U38" s="622"/>
      <c r="V38" s="622"/>
      <c r="W38" s="622"/>
      <c r="X38" s="622"/>
      <c r="Y38" s="623"/>
      <c r="Z38" s="659">
        <v>4.5999999999999996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203458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925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375690</v>
      </c>
      <c r="CS38" s="622"/>
      <c r="CT38" s="622"/>
      <c r="CU38" s="622"/>
      <c r="CV38" s="622"/>
      <c r="CW38" s="622"/>
      <c r="CX38" s="622"/>
      <c r="CY38" s="623"/>
      <c r="CZ38" s="624">
        <v>5.2</v>
      </c>
      <c r="DA38" s="636"/>
      <c r="DB38" s="636"/>
      <c r="DC38" s="637"/>
      <c r="DD38" s="627">
        <v>306240</v>
      </c>
      <c r="DE38" s="622"/>
      <c r="DF38" s="622"/>
      <c r="DG38" s="622"/>
      <c r="DH38" s="622"/>
      <c r="DI38" s="622"/>
      <c r="DJ38" s="622"/>
      <c r="DK38" s="623"/>
      <c r="DL38" s="627">
        <v>96588</v>
      </c>
      <c r="DM38" s="622"/>
      <c r="DN38" s="622"/>
      <c r="DO38" s="622"/>
      <c r="DP38" s="622"/>
      <c r="DQ38" s="622"/>
      <c r="DR38" s="622"/>
      <c r="DS38" s="622"/>
      <c r="DT38" s="622"/>
      <c r="DU38" s="622"/>
      <c r="DV38" s="623"/>
      <c r="DW38" s="624">
        <v>2</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82900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1529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226535</v>
      </c>
      <c r="CS39" s="634"/>
      <c r="CT39" s="634"/>
      <c r="CU39" s="634"/>
      <c r="CV39" s="634"/>
      <c r="CW39" s="634"/>
      <c r="CX39" s="634"/>
      <c r="CY39" s="635"/>
      <c r="CZ39" s="624">
        <v>3.1</v>
      </c>
      <c r="DA39" s="636"/>
      <c r="DB39" s="636"/>
      <c r="DC39" s="637"/>
      <c r="DD39" s="627">
        <v>147190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20786</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34775</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125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190000</v>
      </c>
      <c r="CS40" s="622"/>
      <c r="CT40" s="622"/>
      <c r="CU40" s="622"/>
      <c r="CV40" s="622"/>
      <c r="CW40" s="622"/>
      <c r="CX40" s="622"/>
      <c r="CY40" s="623"/>
      <c r="CZ40" s="624">
        <v>2.6</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7428033</v>
      </c>
      <c r="S41" s="646"/>
      <c r="T41" s="646"/>
      <c r="U41" s="646"/>
      <c r="V41" s="646"/>
      <c r="W41" s="646"/>
      <c r="X41" s="646"/>
      <c r="Y41" s="649"/>
      <c r="Z41" s="650">
        <v>100</v>
      </c>
      <c r="AA41" s="650"/>
      <c r="AB41" s="650"/>
      <c r="AC41" s="650"/>
      <c r="AD41" s="651">
        <v>4837692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99703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222332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353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606370</v>
      </c>
      <c r="CS42" s="634"/>
      <c r="CT42" s="634"/>
      <c r="CU42" s="634"/>
      <c r="CV42" s="634"/>
      <c r="CW42" s="634"/>
      <c r="CX42" s="634"/>
      <c r="CY42" s="635"/>
      <c r="CZ42" s="624">
        <v>8.4</v>
      </c>
      <c r="DA42" s="636"/>
      <c r="DB42" s="636"/>
      <c r="DC42" s="637"/>
      <c r="DD42" s="627">
        <v>180661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2344</v>
      </c>
      <c r="CS43" s="634"/>
      <c r="CT43" s="634"/>
      <c r="CU43" s="634"/>
      <c r="CV43" s="634"/>
      <c r="CW43" s="634"/>
      <c r="CX43" s="634"/>
      <c r="CY43" s="635"/>
      <c r="CZ43" s="624">
        <v>0</v>
      </c>
      <c r="DA43" s="636"/>
      <c r="DB43" s="636"/>
      <c r="DC43" s="637"/>
      <c r="DD43" s="627">
        <v>2082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606370</v>
      </c>
      <c r="CS44" s="622"/>
      <c r="CT44" s="622"/>
      <c r="CU44" s="622"/>
      <c r="CV44" s="622"/>
      <c r="CW44" s="622"/>
      <c r="CX44" s="622"/>
      <c r="CY44" s="623"/>
      <c r="CZ44" s="624">
        <v>8.4</v>
      </c>
      <c r="DA44" s="625"/>
      <c r="DB44" s="625"/>
      <c r="DC44" s="626"/>
      <c r="DD44" s="627">
        <v>180661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206375</v>
      </c>
      <c r="CS45" s="634"/>
      <c r="CT45" s="634"/>
      <c r="CU45" s="634"/>
      <c r="CV45" s="634"/>
      <c r="CW45" s="634"/>
      <c r="CX45" s="634"/>
      <c r="CY45" s="635"/>
      <c r="CZ45" s="624">
        <v>2.9</v>
      </c>
      <c r="DA45" s="636"/>
      <c r="DB45" s="636"/>
      <c r="DC45" s="637"/>
      <c r="DD45" s="627">
        <v>1260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357773</v>
      </c>
      <c r="CS46" s="622"/>
      <c r="CT46" s="622"/>
      <c r="CU46" s="622"/>
      <c r="CV46" s="622"/>
      <c r="CW46" s="622"/>
      <c r="CX46" s="622"/>
      <c r="CY46" s="623"/>
      <c r="CZ46" s="624">
        <v>5</v>
      </c>
      <c r="DA46" s="625"/>
      <c r="DB46" s="625"/>
      <c r="DC46" s="626"/>
      <c r="DD46" s="627">
        <v>179279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7199131</v>
      </c>
      <c r="CS49" s="606"/>
      <c r="CT49" s="606"/>
      <c r="CU49" s="606"/>
      <c r="CV49" s="606"/>
      <c r="CW49" s="606"/>
      <c r="CX49" s="606"/>
      <c r="CY49" s="607"/>
      <c r="CZ49" s="608">
        <v>100</v>
      </c>
      <c r="DA49" s="609"/>
      <c r="DB49" s="609"/>
      <c r="DC49" s="610"/>
      <c r="DD49" s="611">
        <v>5329695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uXnlkx5lkGmBN4QVyIs4yelPpnVzgwvNxbsljU6ksbnADRDet4CceCH9AtB6Uq2B1S1DCTS++cpHLPD+JkW9g==" saltValue="88gmCyIuuhzTwrgINifq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7428</v>
      </c>
      <c r="R7" s="1103"/>
      <c r="S7" s="1103"/>
      <c r="T7" s="1103"/>
      <c r="U7" s="1103"/>
      <c r="V7" s="1103">
        <v>7199</v>
      </c>
      <c r="W7" s="1103"/>
      <c r="X7" s="1103"/>
      <c r="Y7" s="1103"/>
      <c r="Z7" s="1103"/>
      <c r="AA7" s="1103">
        <v>229</v>
      </c>
      <c r="AB7" s="1103"/>
      <c r="AC7" s="1103"/>
      <c r="AD7" s="1103"/>
      <c r="AE7" s="1104"/>
      <c r="AF7" s="1105">
        <v>218</v>
      </c>
      <c r="AG7" s="1106"/>
      <c r="AH7" s="1106"/>
      <c r="AI7" s="1106"/>
      <c r="AJ7" s="1107"/>
      <c r="AK7" s="1108">
        <v>207</v>
      </c>
      <c r="AL7" s="1109"/>
      <c r="AM7" s="1109"/>
      <c r="AN7" s="1109"/>
      <c r="AO7" s="1109"/>
      <c r="AP7" s="1109">
        <v>9110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1</v>
      </c>
      <c r="CI7" s="1097"/>
      <c r="CJ7" s="1097"/>
      <c r="CK7" s="1097"/>
      <c r="CL7" s="1098"/>
      <c r="CM7" s="1096">
        <v>237</v>
      </c>
      <c r="CN7" s="1097"/>
      <c r="CO7" s="1097"/>
      <c r="CP7" s="1097"/>
      <c r="CQ7" s="1098"/>
      <c r="CR7" s="1096">
        <v>129</v>
      </c>
      <c r="CS7" s="1097"/>
      <c r="CT7" s="1097"/>
      <c r="CU7" s="1097"/>
      <c r="CV7" s="1098"/>
      <c r="CW7" s="1096">
        <v>354</v>
      </c>
      <c r="CX7" s="1097"/>
      <c r="CY7" s="1097"/>
      <c r="CZ7" s="1097"/>
      <c r="DA7" s="1098"/>
      <c r="DB7" s="1096">
        <v>10</v>
      </c>
      <c r="DC7" s="1097"/>
      <c r="DD7" s="1097"/>
      <c r="DE7" s="1097"/>
      <c r="DF7" s="1098"/>
      <c r="DG7" s="1096" t="s">
        <v>491</v>
      </c>
      <c r="DH7" s="1097"/>
      <c r="DI7" s="1097"/>
      <c r="DJ7" s="1097"/>
      <c r="DK7" s="1098"/>
      <c r="DL7" s="1096" t="s">
        <v>491</v>
      </c>
      <c r="DM7" s="1097"/>
      <c r="DN7" s="1097"/>
      <c r="DO7" s="1097"/>
      <c r="DP7" s="1098"/>
      <c r="DQ7" s="1096" t="s">
        <v>491</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64</v>
      </c>
      <c r="R8" s="1039"/>
      <c r="S8" s="1039"/>
      <c r="T8" s="1039"/>
      <c r="U8" s="1039"/>
      <c r="V8" s="1039">
        <v>64</v>
      </c>
      <c r="W8" s="1039"/>
      <c r="X8" s="1039"/>
      <c r="Y8" s="1039"/>
      <c r="Z8" s="1039"/>
      <c r="AA8" s="1039">
        <v>0</v>
      </c>
      <c r="AB8" s="1039"/>
      <c r="AC8" s="1039"/>
      <c r="AD8" s="1039"/>
      <c r="AE8" s="1040"/>
      <c r="AF8" s="1035" t="s">
        <v>122</v>
      </c>
      <c r="AG8" s="1036"/>
      <c r="AH8" s="1036"/>
      <c r="AI8" s="1036"/>
      <c r="AJ8" s="1037"/>
      <c r="AK8" s="1080">
        <v>17</v>
      </c>
      <c r="AL8" s="1081"/>
      <c r="AM8" s="1081"/>
      <c r="AN8" s="1081"/>
      <c r="AO8" s="1081"/>
      <c r="AP8" s="1081">
        <v>274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0</v>
      </c>
      <c r="CI8" s="990"/>
      <c r="CJ8" s="990"/>
      <c r="CK8" s="990"/>
      <c r="CL8" s="991"/>
      <c r="CM8" s="989">
        <v>4</v>
      </c>
      <c r="CN8" s="990"/>
      <c r="CO8" s="990"/>
      <c r="CP8" s="990"/>
      <c r="CQ8" s="991"/>
      <c r="CR8" s="989">
        <v>1</v>
      </c>
      <c r="CS8" s="990"/>
      <c r="CT8" s="990"/>
      <c r="CU8" s="990"/>
      <c r="CV8" s="991"/>
      <c r="CW8" s="989" t="s">
        <v>491</v>
      </c>
      <c r="CX8" s="990"/>
      <c r="CY8" s="990"/>
      <c r="CZ8" s="990"/>
      <c r="DA8" s="991"/>
      <c r="DB8" s="989" t="s">
        <v>491</v>
      </c>
      <c r="DC8" s="990"/>
      <c r="DD8" s="990"/>
      <c r="DE8" s="990"/>
      <c r="DF8" s="991"/>
      <c r="DG8" s="989" t="s">
        <v>491</v>
      </c>
      <c r="DH8" s="990"/>
      <c r="DI8" s="990"/>
      <c r="DJ8" s="990"/>
      <c r="DK8" s="991"/>
      <c r="DL8" s="989" t="s">
        <v>491</v>
      </c>
      <c r="DM8" s="990"/>
      <c r="DN8" s="990"/>
      <c r="DO8" s="990"/>
      <c r="DP8" s="991"/>
      <c r="DQ8" s="989" t="s">
        <v>491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-3</v>
      </c>
      <c r="CI9" s="990"/>
      <c r="CJ9" s="990"/>
      <c r="CK9" s="990"/>
      <c r="CL9" s="991"/>
      <c r="CM9" s="989">
        <v>25</v>
      </c>
      <c r="CN9" s="990"/>
      <c r="CO9" s="990"/>
      <c r="CP9" s="990"/>
      <c r="CQ9" s="991"/>
      <c r="CR9" s="989">
        <v>7</v>
      </c>
      <c r="CS9" s="990"/>
      <c r="CT9" s="990"/>
      <c r="CU9" s="990"/>
      <c r="CV9" s="991"/>
      <c r="CW9" s="989" t="s">
        <v>491</v>
      </c>
      <c r="CX9" s="990"/>
      <c r="CY9" s="990"/>
      <c r="CZ9" s="990"/>
      <c r="DA9" s="991"/>
      <c r="DB9" s="989" t="s">
        <v>491</v>
      </c>
      <c r="DC9" s="990"/>
      <c r="DD9" s="990"/>
      <c r="DE9" s="990"/>
      <c r="DF9" s="991"/>
      <c r="DG9" s="989" t="s">
        <v>491</v>
      </c>
      <c r="DH9" s="990"/>
      <c r="DI9" s="990"/>
      <c r="DJ9" s="990"/>
      <c r="DK9" s="991"/>
      <c r="DL9" s="989" t="s">
        <v>491</v>
      </c>
      <c r="DM9" s="990"/>
      <c r="DN9" s="990"/>
      <c r="DO9" s="990"/>
      <c r="DP9" s="991"/>
      <c r="DQ9" s="989" t="s">
        <v>491</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7428</v>
      </c>
      <c r="R23" s="1061"/>
      <c r="S23" s="1061"/>
      <c r="T23" s="1061"/>
      <c r="U23" s="1061"/>
      <c r="V23" s="1061">
        <v>7199</v>
      </c>
      <c r="W23" s="1061"/>
      <c r="X23" s="1061"/>
      <c r="Y23" s="1061"/>
      <c r="Z23" s="1061"/>
      <c r="AA23" s="1061">
        <v>229</v>
      </c>
      <c r="AB23" s="1061"/>
      <c r="AC23" s="1061"/>
      <c r="AD23" s="1061"/>
      <c r="AE23" s="1068"/>
      <c r="AF23" s="1069">
        <v>218</v>
      </c>
      <c r="AG23" s="1061"/>
      <c r="AH23" s="1061"/>
      <c r="AI23" s="1061"/>
      <c r="AJ23" s="1070"/>
      <c r="AK23" s="1071"/>
      <c r="AL23" s="1072"/>
      <c r="AM23" s="1072"/>
      <c r="AN23" s="1072"/>
      <c r="AO23" s="1072"/>
      <c r="AP23" s="1061">
        <v>9384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894</v>
      </c>
      <c r="R28" s="1051"/>
      <c r="S28" s="1051"/>
      <c r="T28" s="1051"/>
      <c r="U28" s="1051"/>
      <c r="V28" s="1051">
        <v>890</v>
      </c>
      <c r="W28" s="1051"/>
      <c r="X28" s="1051"/>
      <c r="Y28" s="1051"/>
      <c r="Z28" s="1051"/>
      <c r="AA28" s="1051">
        <v>4</v>
      </c>
      <c r="AB28" s="1051"/>
      <c r="AC28" s="1051"/>
      <c r="AD28" s="1051"/>
      <c r="AE28" s="1052"/>
      <c r="AF28" s="1053">
        <v>4</v>
      </c>
      <c r="AG28" s="1051"/>
      <c r="AH28" s="1051"/>
      <c r="AI28" s="1051"/>
      <c r="AJ28" s="1054"/>
      <c r="AK28" s="1042">
        <v>124</v>
      </c>
      <c r="AL28" s="1043"/>
      <c r="AM28" s="1043"/>
      <c r="AN28" s="1043"/>
      <c r="AO28" s="1043"/>
      <c r="AP28" s="1043">
        <v>2</v>
      </c>
      <c r="AQ28" s="1043"/>
      <c r="AR28" s="1043"/>
      <c r="AS28" s="1043"/>
      <c r="AT28" s="1043"/>
      <c r="AU28" s="1043">
        <v>0</v>
      </c>
      <c r="AV28" s="1043"/>
      <c r="AW28" s="1043"/>
      <c r="AX28" s="1043"/>
      <c r="AY28" s="1043"/>
      <c r="AZ28" s="1044" t="s">
        <v>559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718</v>
      </c>
      <c r="R29" s="1039"/>
      <c r="S29" s="1039"/>
      <c r="T29" s="1039"/>
      <c r="U29" s="1039"/>
      <c r="V29" s="1039">
        <v>682</v>
      </c>
      <c r="W29" s="1039"/>
      <c r="X29" s="1039"/>
      <c r="Y29" s="1039"/>
      <c r="Z29" s="1039"/>
      <c r="AA29" s="1039">
        <v>36</v>
      </c>
      <c r="AB29" s="1039"/>
      <c r="AC29" s="1039"/>
      <c r="AD29" s="1039"/>
      <c r="AE29" s="1040"/>
      <c r="AF29" s="1035">
        <v>36</v>
      </c>
      <c r="AG29" s="1036"/>
      <c r="AH29" s="1036"/>
      <c r="AI29" s="1036"/>
      <c r="AJ29" s="1037"/>
      <c r="AK29" s="980">
        <v>161</v>
      </c>
      <c r="AL29" s="971"/>
      <c r="AM29" s="971"/>
      <c r="AN29" s="971"/>
      <c r="AO29" s="971"/>
      <c r="AP29" s="971" t="s">
        <v>559</v>
      </c>
      <c r="AQ29" s="971"/>
      <c r="AR29" s="971"/>
      <c r="AS29" s="971"/>
      <c r="AT29" s="971"/>
      <c r="AU29" s="971" t="s">
        <v>559</v>
      </c>
      <c r="AV29" s="971"/>
      <c r="AW29" s="971"/>
      <c r="AX29" s="971"/>
      <c r="AY29" s="971"/>
      <c r="AZ29" s="1041" t="s">
        <v>559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127</v>
      </c>
      <c r="R30" s="1039"/>
      <c r="S30" s="1039"/>
      <c r="T30" s="1039"/>
      <c r="U30" s="1039"/>
      <c r="V30" s="1039">
        <v>126</v>
      </c>
      <c r="W30" s="1039"/>
      <c r="X30" s="1039"/>
      <c r="Y30" s="1039"/>
      <c r="Z30" s="1039"/>
      <c r="AA30" s="1039">
        <v>1</v>
      </c>
      <c r="AB30" s="1039"/>
      <c r="AC30" s="1039"/>
      <c r="AD30" s="1039"/>
      <c r="AE30" s="1040"/>
      <c r="AF30" s="1035">
        <v>1</v>
      </c>
      <c r="AG30" s="1036"/>
      <c r="AH30" s="1036"/>
      <c r="AI30" s="1036"/>
      <c r="AJ30" s="1037"/>
      <c r="AK30" s="980">
        <v>17</v>
      </c>
      <c r="AL30" s="971"/>
      <c r="AM30" s="971"/>
      <c r="AN30" s="971"/>
      <c r="AO30" s="971"/>
      <c r="AP30" s="971" t="s">
        <v>559</v>
      </c>
      <c r="AQ30" s="971"/>
      <c r="AR30" s="971"/>
      <c r="AS30" s="971"/>
      <c r="AT30" s="971"/>
      <c r="AU30" s="971" t="s">
        <v>559</v>
      </c>
      <c r="AV30" s="971"/>
      <c r="AW30" s="971"/>
      <c r="AX30" s="971"/>
      <c r="AY30" s="971"/>
      <c r="AZ30" s="1041" t="s">
        <v>559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290</v>
      </c>
      <c r="R31" s="1039"/>
      <c r="S31" s="1039"/>
      <c r="T31" s="1039"/>
      <c r="U31" s="1039"/>
      <c r="V31" s="1039">
        <v>289</v>
      </c>
      <c r="W31" s="1039"/>
      <c r="X31" s="1039"/>
      <c r="Y31" s="1039"/>
      <c r="Z31" s="1039"/>
      <c r="AA31" s="1039">
        <v>1</v>
      </c>
      <c r="AB31" s="1039"/>
      <c r="AC31" s="1039"/>
      <c r="AD31" s="1039"/>
      <c r="AE31" s="1040"/>
      <c r="AF31" s="1035">
        <v>1</v>
      </c>
      <c r="AG31" s="1036"/>
      <c r="AH31" s="1036"/>
      <c r="AI31" s="1036"/>
      <c r="AJ31" s="1037"/>
      <c r="AK31" s="980">
        <v>83</v>
      </c>
      <c r="AL31" s="971"/>
      <c r="AM31" s="971"/>
      <c r="AN31" s="971"/>
      <c r="AO31" s="971"/>
      <c r="AP31" s="971">
        <v>60</v>
      </c>
      <c r="AQ31" s="971"/>
      <c r="AR31" s="971"/>
      <c r="AS31" s="971"/>
      <c r="AT31" s="971"/>
      <c r="AU31" s="971" t="s">
        <v>559</v>
      </c>
      <c r="AV31" s="971"/>
      <c r="AW31" s="971"/>
      <c r="AX31" s="971"/>
      <c r="AY31" s="971"/>
      <c r="AZ31" s="1041" t="s">
        <v>559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342</v>
      </c>
      <c r="R32" s="1039"/>
      <c r="S32" s="1039"/>
      <c r="T32" s="1039"/>
      <c r="U32" s="1039"/>
      <c r="V32" s="1039">
        <v>442</v>
      </c>
      <c r="W32" s="1039"/>
      <c r="X32" s="1039"/>
      <c r="Y32" s="1039"/>
      <c r="Z32" s="1039"/>
      <c r="AA32" s="1039">
        <v>-100</v>
      </c>
      <c r="AB32" s="1039"/>
      <c r="AC32" s="1039"/>
      <c r="AD32" s="1039"/>
      <c r="AE32" s="1040"/>
      <c r="AF32" s="1035">
        <v>196</v>
      </c>
      <c r="AG32" s="1036"/>
      <c r="AH32" s="1036"/>
      <c r="AI32" s="1036"/>
      <c r="AJ32" s="1037"/>
      <c r="AK32" s="980">
        <v>63</v>
      </c>
      <c r="AL32" s="971"/>
      <c r="AM32" s="971"/>
      <c r="AN32" s="971"/>
      <c r="AO32" s="971"/>
      <c r="AP32" s="971">
        <v>508</v>
      </c>
      <c r="AQ32" s="971"/>
      <c r="AR32" s="971"/>
      <c r="AS32" s="971"/>
      <c r="AT32" s="971"/>
      <c r="AU32" s="971">
        <v>166</v>
      </c>
      <c r="AV32" s="971"/>
      <c r="AW32" s="971"/>
      <c r="AX32" s="971"/>
      <c r="AY32" s="971"/>
      <c r="AZ32" s="1041" t="s">
        <v>559</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512</v>
      </c>
      <c r="R33" s="1039"/>
      <c r="S33" s="1039"/>
      <c r="T33" s="1039"/>
      <c r="U33" s="1039"/>
      <c r="V33" s="1039">
        <v>623</v>
      </c>
      <c r="W33" s="1039"/>
      <c r="X33" s="1039"/>
      <c r="Y33" s="1039"/>
      <c r="Z33" s="1039"/>
      <c r="AA33" s="1039">
        <v>-111</v>
      </c>
      <c r="AB33" s="1039"/>
      <c r="AC33" s="1039"/>
      <c r="AD33" s="1039"/>
      <c r="AE33" s="1040"/>
      <c r="AF33" s="1035" t="s">
        <v>122</v>
      </c>
      <c r="AG33" s="1036"/>
      <c r="AH33" s="1036"/>
      <c r="AI33" s="1036"/>
      <c r="AJ33" s="1037"/>
      <c r="AK33" s="980">
        <v>203</v>
      </c>
      <c r="AL33" s="971"/>
      <c r="AM33" s="971"/>
      <c r="AN33" s="971"/>
      <c r="AO33" s="971"/>
      <c r="AP33" s="971">
        <v>1309</v>
      </c>
      <c r="AQ33" s="971"/>
      <c r="AR33" s="971"/>
      <c r="AS33" s="971"/>
      <c r="AT33" s="971"/>
      <c r="AU33" s="971">
        <v>1244</v>
      </c>
      <c r="AV33" s="971"/>
      <c r="AW33" s="971"/>
      <c r="AX33" s="971"/>
      <c r="AY33" s="971"/>
      <c r="AZ33" s="1041" t="s">
        <v>559</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112</v>
      </c>
      <c r="R34" s="1039"/>
      <c r="S34" s="1039"/>
      <c r="T34" s="1039"/>
      <c r="U34" s="1039"/>
      <c r="V34" s="1039">
        <v>111</v>
      </c>
      <c r="W34" s="1039"/>
      <c r="X34" s="1039"/>
      <c r="Y34" s="1039"/>
      <c r="Z34" s="1039"/>
      <c r="AA34" s="1039">
        <v>1</v>
      </c>
      <c r="AB34" s="1039"/>
      <c r="AC34" s="1039"/>
      <c r="AD34" s="1039"/>
      <c r="AE34" s="1040"/>
      <c r="AF34" s="1035">
        <v>1904</v>
      </c>
      <c r="AG34" s="1036"/>
      <c r="AH34" s="1036"/>
      <c r="AI34" s="1036"/>
      <c r="AJ34" s="1037"/>
      <c r="AK34" s="980" t="s">
        <v>559</v>
      </c>
      <c r="AL34" s="971"/>
      <c r="AM34" s="971"/>
      <c r="AN34" s="971"/>
      <c r="AO34" s="971"/>
      <c r="AP34" s="971">
        <v>108</v>
      </c>
      <c r="AQ34" s="971"/>
      <c r="AR34" s="971"/>
      <c r="AS34" s="971"/>
      <c r="AT34" s="971"/>
      <c r="AU34" s="971" t="s">
        <v>559</v>
      </c>
      <c r="AV34" s="971"/>
      <c r="AW34" s="971"/>
      <c r="AX34" s="971"/>
      <c r="AY34" s="971"/>
      <c r="AZ34" s="1041" t="s">
        <v>559</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2141</v>
      </c>
      <c r="AG63" s="959"/>
      <c r="AH63" s="959"/>
      <c r="AI63" s="959"/>
      <c r="AJ63" s="1022"/>
      <c r="AK63" s="1023"/>
      <c r="AL63" s="963"/>
      <c r="AM63" s="963"/>
      <c r="AN63" s="963"/>
      <c r="AO63" s="963"/>
      <c r="AP63" s="959">
        <v>1987</v>
      </c>
      <c r="AQ63" s="959"/>
      <c r="AR63" s="959"/>
      <c r="AS63" s="959"/>
      <c r="AT63" s="959"/>
      <c r="AU63" s="959">
        <v>1410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7150</v>
      </c>
      <c r="R68" s="982"/>
      <c r="S68" s="982"/>
      <c r="T68" s="982"/>
      <c r="U68" s="982"/>
      <c r="V68" s="982">
        <v>6591</v>
      </c>
      <c r="W68" s="982"/>
      <c r="X68" s="982"/>
      <c r="Y68" s="982"/>
      <c r="Z68" s="982"/>
      <c r="AA68" s="982">
        <v>559</v>
      </c>
      <c r="AB68" s="982"/>
      <c r="AC68" s="982"/>
      <c r="AD68" s="982"/>
      <c r="AE68" s="982"/>
      <c r="AF68" s="982">
        <v>559</v>
      </c>
      <c r="AG68" s="982"/>
      <c r="AH68" s="982"/>
      <c r="AI68" s="982"/>
      <c r="AJ68" s="982"/>
      <c r="AK68" s="982" t="s">
        <v>491</v>
      </c>
      <c r="AL68" s="982"/>
      <c r="AM68" s="982"/>
      <c r="AN68" s="982"/>
      <c r="AO68" s="982"/>
      <c r="AP68" s="982">
        <v>1486</v>
      </c>
      <c r="AQ68" s="982"/>
      <c r="AR68" s="982"/>
      <c r="AS68" s="982"/>
      <c r="AT68" s="982"/>
      <c r="AU68" s="982">
        <v>123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303</v>
      </c>
      <c r="R69" s="971"/>
      <c r="S69" s="971"/>
      <c r="T69" s="971"/>
      <c r="U69" s="971"/>
      <c r="V69" s="971">
        <v>292</v>
      </c>
      <c r="W69" s="971"/>
      <c r="X69" s="971"/>
      <c r="Y69" s="971"/>
      <c r="Z69" s="971"/>
      <c r="AA69" s="971">
        <v>11</v>
      </c>
      <c r="AB69" s="971"/>
      <c r="AC69" s="971"/>
      <c r="AD69" s="971"/>
      <c r="AE69" s="971"/>
      <c r="AF69" s="971">
        <v>11</v>
      </c>
      <c r="AG69" s="971"/>
      <c r="AH69" s="971"/>
      <c r="AI69" s="971"/>
      <c r="AJ69" s="971"/>
      <c r="AK69" s="971" t="s">
        <v>491</v>
      </c>
      <c r="AL69" s="971"/>
      <c r="AM69" s="971"/>
      <c r="AN69" s="971"/>
      <c r="AO69" s="971"/>
      <c r="AP69" s="971" t="s">
        <v>559</v>
      </c>
      <c r="AQ69" s="971"/>
      <c r="AR69" s="971"/>
      <c r="AS69" s="971"/>
      <c r="AT69" s="971"/>
      <c r="AU69" s="971" t="s">
        <v>559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558</v>
      </c>
      <c r="C70" s="975"/>
      <c r="D70" s="975"/>
      <c r="E70" s="975"/>
      <c r="F70" s="975"/>
      <c r="G70" s="975"/>
      <c r="H70" s="975"/>
      <c r="I70" s="975"/>
      <c r="J70" s="975"/>
      <c r="K70" s="975"/>
      <c r="L70" s="975"/>
      <c r="M70" s="975"/>
      <c r="N70" s="975"/>
      <c r="O70" s="975"/>
      <c r="P70" s="976"/>
      <c r="Q70" s="977">
        <v>3423</v>
      </c>
      <c r="R70" s="971"/>
      <c r="S70" s="971"/>
      <c r="T70" s="971"/>
      <c r="U70" s="971"/>
      <c r="V70" s="971">
        <v>3110</v>
      </c>
      <c r="W70" s="971"/>
      <c r="X70" s="971"/>
      <c r="Y70" s="971"/>
      <c r="Z70" s="971"/>
      <c r="AA70" s="971">
        <v>313</v>
      </c>
      <c r="AB70" s="971"/>
      <c r="AC70" s="971"/>
      <c r="AD70" s="971"/>
      <c r="AE70" s="971"/>
      <c r="AF70" s="971">
        <v>313</v>
      </c>
      <c r="AG70" s="971"/>
      <c r="AH70" s="971"/>
      <c r="AI70" s="971"/>
      <c r="AJ70" s="971"/>
      <c r="AK70" s="971">
        <v>110</v>
      </c>
      <c r="AL70" s="971"/>
      <c r="AM70" s="971"/>
      <c r="AN70" s="971"/>
      <c r="AO70" s="971"/>
      <c r="AP70" s="971">
        <v>595</v>
      </c>
      <c r="AQ70" s="971"/>
      <c r="AR70" s="971"/>
      <c r="AS70" s="971"/>
      <c r="AT70" s="971"/>
      <c r="AU70" s="971">
        <v>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883</v>
      </c>
      <c r="AG88" s="959"/>
      <c r="AH88" s="959"/>
      <c r="AI88" s="959"/>
      <c r="AJ88" s="959"/>
      <c r="AK88" s="963"/>
      <c r="AL88" s="963"/>
      <c r="AM88" s="963"/>
      <c r="AN88" s="963"/>
      <c r="AO88" s="963"/>
      <c r="AP88" s="959">
        <v>2081</v>
      </c>
      <c r="AQ88" s="959"/>
      <c r="AR88" s="959"/>
      <c r="AS88" s="959"/>
      <c r="AT88" s="959"/>
      <c r="AU88" s="959">
        <v>130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137</v>
      </c>
      <c r="CS102" s="953"/>
      <c r="CT102" s="953"/>
      <c r="CU102" s="953"/>
      <c r="CV102" s="954"/>
      <c r="CW102" s="952">
        <v>354</v>
      </c>
      <c r="CX102" s="953"/>
      <c r="CY102" s="953"/>
      <c r="CZ102" s="953"/>
      <c r="DA102" s="954"/>
      <c r="DB102" s="952">
        <v>10</v>
      </c>
      <c r="DC102" s="953"/>
      <c r="DD102" s="953"/>
      <c r="DE102" s="953"/>
      <c r="DF102" s="954"/>
      <c r="DG102" s="952" t="s">
        <v>559</v>
      </c>
      <c r="DH102" s="953"/>
      <c r="DI102" s="953"/>
      <c r="DJ102" s="953"/>
      <c r="DK102" s="954"/>
      <c r="DL102" s="952" t="s">
        <v>559</v>
      </c>
      <c r="DM102" s="953"/>
      <c r="DN102" s="953"/>
      <c r="DO102" s="953"/>
      <c r="DP102" s="954"/>
      <c r="DQ102" s="952" t="s">
        <v>559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1063549</v>
      </c>
      <c r="AB110" s="889"/>
      <c r="AC110" s="889"/>
      <c r="AD110" s="889"/>
      <c r="AE110" s="890"/>
      <c r="AF110" s="891">
        <v>1059511</v>
      </c>
      <c r="AG110" s="889"/>
      <c r="AH110" s="889"/>
      <c r="AI110" s="889"/>
      <c r="AJ110" s="890"/>
      <c r="AK110" s="891">
        <v>1048203</v>
      </c>
      <c r="AL110" s="889"/>
      <c r="AM110" s="889"/>
      <c r="AN110" s="889"/>
      <c r="AO110" s="890"/>
      <c r="AP110" s="892">
        <v>26.3</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11018408</v>
      </c>
      <c r="BR110" s="842"/>
      <c r="BS110" s="842"/>
      <c r="BT110" s="842"/>
      <c r="BU110" s="842"/>
      <c r="BV110" s="842">
        <v>10170379</v>
      </c>
      <c r="BW110" s="842"/>
      <c r="BX110" s="842"/>
      <c r="BY110" s="842"/>
      <c r="BZ110" s="842"/>
      <c r="CA110" s="842">
        <v>9384041</v>
      </c>
      <c r="CB110" s="842"/>
      <c r="CC110" s="842"/>
      <c r="CD110" s="842"/>
      <c r="CE110" s="842"/>
      <c r="CF110" s="866">
        <v>235.8</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95695</v>
      </c>
      <c r="AB111" s="919"/>
      <c r="AC111" s="919"/>
      <c r="AD111" s="919"/>
      <c r="AE111" s="920"/>
      <c r="AF111" s="921">
        <v>76216</v>
      </c>
      <c r="AG111" s="919"/>
      <c r="AH111" s="919"/>
      <c r="AI111" s="919"/>
      <c r="AJ111" s="920"/>
      <c r="AK111" s="921">
        <v>21020</v>
      </c>
      <c r="AL111" s="919"/>
      <c r="AM111" s="919"/>
      <c r="AN111" s="919"/>
      <c r="AO111" s="920"/>
      <c r="AP111" s="922">
        <v>0.5</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112905</v>
      </c>
      <c r="AB112" s="780"/>
      <c r="AC112" s="780"/>
      <c r="AD112" s="780"/>
      <c r="AE112" s="781"/>
      <c r="AF112" s="782">
        <v>99853</v>
      </c>
      <c r="AG112" s="780"/>
      <c r="AH112" s="780"/>
      <c r="AI112" s="780"/>
      <c r="AJ112" s="781"/>
      <c r="AK112" s="782">
        <v>83397</v>
      </c>
      <c r="AL112" s="780"/>
      <c r="AM112" s="780"/>
      <c r="AN112" s="780"/>
      <c r="AO112" s="781"/>
      <c r="AP112" s="824">
        <v>2.1</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1571386</v>
      </c>
      <c r="BR112" s="817"/>
      <c r="BS112" s="817"/>
      <c r="BT112" s="817"/>
      <c r="BU112" s="817"/>
      <c r="BV112" s="817">
        <v>1458135</v>
      </c>
      <c r="BW112" s="817"/>
      <c r="BX112" s="817"/>
      <c r="BY112" s="817"/>
      <c r="BZ112" s="817"/>
      <c r="CA112" s="817">
        <v>1409515</v>
      </c>
      <c r="CB112" s="817"/>
      <c r="CC112" s="817"/>
      <c r="CD112" s="817"/>
      <c r="CE112" s="817"/>
      <c r="CF112" s="875">
        <v>35.4</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178408</v>
      </c>
      <c r="AB113" s="919"/>
      <c r="AC113" s="919"/>
      <c r="AD113" s="919"/>
      <c r="AE113" s="920"/>
      <c r="AF113" s="921">
        <v>181800</v>
      </c>
      <c r="AG113" s="919"/>
      <c r="AH113" s="919"/>
      <c r="AI113" s="919"/>
      <c r="AJ113" s="920"/>
      <c r="AK113" s="921">
        <v>196851</v>
      </c>
      <c r="AL113" s="919"/>
      <c r="AM113" s="919"/>
      <c r="AN113" s="919"/>
      <c r="AO113" s="920"/>
      <c r="AP113" s="922">
        <v>4.9000000000000004</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138364</v>
      </c>
      <c r="BR113" s="817"/>
      <c r="BS113" s="817"/>
      <c r="BT113" s="817"/>
      <c r="BU113" s="817"/>
      <c r="BV113" s="817">
        <v>113171</v>
      </c>
      <c r="BW113" s="817"/>
      <c r="BX113" s="817"/>
      <c r="BY113" s="817"/>
      <c r="BZ113" s="817"/>
      <c r="CA113" s="817">
        <v>129672</v>
      </c>
      <c r="CB113" s="817"/>
      <c r="CC113" s="817"/>
      <c r="CD113" s="817"/>
      <c r="CE113" s="817"/>
      <c r="CF113" s="875">
        <v>3.3</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2917</v>
      </c>
      <c r="AB114" s="780"/>
      <c r="AC114" s="780"/>
      <c r="AD114" s="780"/>
      <c r="AE114" s="781"/>
      <c r="AF114" s="782">
        <v>25349</v>
      </c>
      <c r="AG114" s="780"/>
      <c r="AH114" s="780"/>
      <c r="AI114" s="780"/>
      <c r="AJ114" s="781"/>
      <c r="AK114" s="782">
        <v>25253</v>
      </c>
      <c r="AL114" s="780"/>
      <c r="AM114" s="780"/>
      <c r="AN114" s="780"/>
      <c r="AO114" s="781"/>
      <c r="AP114" s="824">
        <v>0.6</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720889</v>
      </c>
      <c r="BR114" s="817"/>
      <c r="BS114" s="817"/>
      <c r="BT114" s="817"/>
      <c r="BU114" s="817"/>
      <c r="BV114" s="817">
        <v>675124</v>
      </c>
      <c r="BW114" s="817"/>
      <c r="BX114" s="817"/>
      <c r="BY114" s="817"/>
      <c r="BZ114" s="817"/>
      <c r="CA114" s="817">
        <v>668616</v>
      </c>
      <c r="CB114" s="817"/>
      <c r="CC114" s="817"/>
      <c r="CD114" s="817"/>
      <c r="CE114" s="817"/>
      <c r="CF114" s="875">
        <v>16.8</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16</v>
      </c>
      <c r="AB116" s="780"/>
      <c r="AC116" s="780"/>
      <c r="AD116" s="780"/>
      <c r="AE116" s="781"/>
      <c r="AF116" s="782">
        <v>39</v>
      </c>
      <c r="AG116" s="780"/>
      <c r="AH116" s="780"/>
      <c r="AI116" s="780"/>
      <c r="AJ116" s="781"/>
      <c r="AK116" s="782">
        <v>43</v>
      </c>
      <c r="AL116" s="780"/>
      <c r="AM116" s="780"/>
      <c r="AN116" s="780"/>
      <c r="AO116" s="781"/>
      <c r="AP116" s="824">
        <v>0</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1453490</v>
      </c>
      <c r="AB117" s="903"/>
      <c r="AC117" s="903"/>
      <c r="AD117" s="903"/>
      <c r="AE117" s="904"/>
      <c r="AF117" s="905">
        <v>1442768</v>
      </c>
      <c r="AG117" s="903"/>
      <c r="AH117" s="903"/>
      <c r="AI117" s="903"/>
      <c r="AJ117" s="904"/>
      <c r="AK117" s="905">
        <v>1374767</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13449047</v>
      </c>
      <c r="BR119" s="845"/>
      <c r="BS119" s="845"/>
      <c r="BT119" s="845"/>
      <c r="BU119" s="845"/>
      <c r="BV119" s="845">
        <v>12416809</v>
      </c>
      <c r="BW119" s="845"/>
      <c r="BX119" s="845"/>
      <c r="BY119" s="845"/>
      <c r="BZ119" s="845"/>
      <c r="CA119" s="845">
        <v>11591844</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3348759</v>
      </c>
      <c r="BR120" s="842"/>
      <c r="BS120" s="842"/>
      <c r="BT120" s="842"/>
      <c r="BU120" s="842"/>
      <c r="BV120" s="842">
        <v>3369080</v>
      </c>
      <c r="BW120" s="842"/>
      <c r="BX120" s="842"/>
      <c r="BY120" s="842"/>
      <c r="BZ120" s="842"/>
      <c r="CA120" s="842">
        <v>3445348</v>
      </c>
      <c r="CB120" s="842"/>
      <c r="CC120" s="842"/>
      <c r="CD120" s="842"/>
      <c r="CE120" s="842"/>
      <c r="CF120" s="866">
        <v>86.6</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1243618</v>
      </c>
      <c r="DR120" s="842"/>
      <c r="DS120" s="842"/>
      <c r="DT120" s="842"/>
      <c r="DU120" s="842"/>
      <c r="DV120" s="843">
        <v>31.3</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1598196</v>
      </c>
      <c r="BR121" s="817"/>
      <c r="BS121" s="817"/>
      <c r="BT121" s="817"/>
      <c r="BU121" s="817"/>
      <c r="BV121" s="817">
        <v>1094549</v>
      </c>
      <c r="BW121" s="817"/>
      <c r="BX121" s="817"/>
      <c r="BY121" s="817"/>
      <c r="BZ121" s="817"/>
      <c r="CA121" s="817">
        <v>754348</v>
      </c>
      <c r="CB121" s="817"/>
      <c r="CC121" s="817"/>
      <c r="CD121" s="817"/>
      <c r="CE121" s="817"/>
      <c r="CF121" s="875">
        <v>19</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14628</v>
      </c>
      <c r="DM121" s="817"/>
      <c r="DN121" s="817"/>
      <c r="DO121" s="817"/>
      <c r="DP121" s="817"/>
      <c r="DQ121" s="817">
        <v>165549</v>
      </c>
      <c r="DR121" s="817"/>
      <c r="DS121" s="817"/>
      <c r="DT121" s="817"/>
      <c r="DU121" s="817"/>
      <c r="DV121" s="794">
        <v>4.2</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7018909</v>
      </c>
      <c r="BR122" s="845"/>
      <c r="BS122" s="845"/>
      <c r="BT122" s="845"/>
      <c r="BU122" s="845"/>
      <c r="BV122" s="845">
        <v>6941626</v>
      </c>
      <c r="BW122" s="845"/>
      <c r="BX122" s="845"/>
      <c r="BY122" s="845"/>
      <c r="BZ122" s="845"/>
      <c r="CA122" s="845">
        <v>6535110</v>
      </c>
      <c r="CB122" s="845"/>
      <c r="CC122" s="845"/>
      <c r="CD122" s="845"/>
      <c r="CE122" s="845"/>
      <c r="CF122" s="846">
        <v>164.2</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v>604</v>
      </c>
      <c r="DH122" s="817"/>
      <c r="DI122" s="817"/>
      <c r="DJ122" s="817"/>
      <c r="DK122" s="817"/>
      <c r="DL122" s="817">
        <v>457</v>
      </c>
      <c r="DM122" s="817"/>
      <c r="DN122" s="817"/>
      <c r="DO122" s="817"/>
      <c r="DP122" s="817"/>
      <c r="DQ122" s="817">
        <v>240</v>
      </c>
      <c r="DR122" s="817"/>
      <c r="DS122" s="817"/>
      <c r="DT122" s="817"/>
      <c r="DU122" s="817"/>
      <c r="DV122" s="794">
        <v>0</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11965864</v>
      </c>
      <c r="BR123" s="833"/>
      <c r="BS123" s="833"/>
      <c r="BT123" s="833"/>
      <c r="BU123" s="833"/>
      <c r="BV123" s="833">
        <v>11405255</v>
      </c>
      <c r="BW123" s="833"/>
      <c r="BX123" s="833"/>
      <c r="BY123" s="833"/>
      <c r="BZ123" s="833"/>
      <c r="CA123" s="833">
        <v>10734806</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v>127</v>
      </c>
      <c r="DM123" s="780"/>
      <c r="DN123" s="780"/>
      <c r="DO123" s="780"/>
      <c r="DP123" s="781"/>
      <c r="DQ123" s="782">
        <v>108</v>
      </c>
      <c r="DR123" s="780"/>
      <c r="DS123" s="780"/>
      <c r="DT123" s="780"/>
      <c r="DU123" s="781"/>
      <c r="DV123" s="824">
        <v>0</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36.6</v>
      </c>
      <c r="BR124" s="831"/>
      <c r="BS124" s="831"/>
      <c r="BT124" s="831"/>
      <c r="BU124" s="831"/>
      <c r="BV124" s="831">
        <v>25.4</v>
      </c>
      <c r="BW124" s="831"/>
      <c r="BX124" s="831"/>
      <c r="BY124" s="831"/>
      <c r="BZ124" s="831"/>
      <c r="CA124" s="831">
        <v>21.5</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1570782</v>
      </c>
      <c r="DH124" s="764"/>
      <c r="DI124" s="764"/>
      <c r="DJ124" s="764"/>
      <c r="DK124" s="765"/>
      <c r="DL124" s="766">
        <v>1442923</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87209</v>
      </c>
      <c r="AB128" s="801"/>
      <c r="AC128" s="801"/>
      <c r="AD128" s="801"/>
      <c r="AE128" s="802"/>
      <c r="AF128" s="803">
        <v>83697</v>
      </c>
      <c r="AG128" s="801"/>
      <c r="AH128" s="801"/>
      <c r="AI128" s="801"/>
      <c r="AJ128" s="802"/>
      <c r="AK128" s="803">
        <v>72437</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4829168</v>
      </c>
      <c r="AB129" s="780"/>
      <c r="AC129" s="780"/>
      <c r="AD129" s="780"/>
      <c r="AE129" s="781"/>
      <c r="AF129" s="782">
        <v>4781090</v>
      </c>
      <c r="AG129" s="780"/>
      <c r="AH129" s="780"/>
      <c r="AI129" s="780"/>
      <c r="AJ129" s="781"/>
      <c r="AK129" s="782">
        <v>4781616</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779535</v>
      </c>
      <c r="AB130" s="780"/>
      <c r="AC130" s="780"/>
      <c r="AD130" s="780"/>
      <c r="AE130" s="781"/>
      <c r="AF130" s="782">
        <v>803177</v>
      </c>
      <c r="AG130" s="780"/>
      <c r="AH130" s="780"/>
      <c r="AI130" s="780"/>
      <c r="AJ130" s="781"/>
      <c r="AK130" s="782">
        <v>802088</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13.6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4049633</v>
      </c>
      <c r="AB131" s="764"/>
      <c r="AC131" s="764"/>
      <c r="AD131" s="764"/>
      <c r="AE131" s="765"/>
      <c r="AF131" s="766">
        <v>3977913</v>
      </c>
      <c r="AG131" s="764"/>
      <c r="AH131" s="764"/>
      <c r="AI131" s="764"/>
      <c r="AJ131" s="765"/>
      <c r="AK131" s="766">
        <v>3979528</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21.5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14.488868500000001</v>
      </c>
      <c r="AB132" s="745"/>
      <c r="AC132" s="745"/>
      <c r="AD132" s="745"/>
      <c r="AE132" s="746"/>
      <c r="AF132" s="747">
        <v>13.97451377</v>
      </c>
      <c r="AG132" s="745"/>
      <c r="AH132" s="745"/>
      <c r="AI132" s="745"/>
      <c r="AJ132" s="746"/>
      <c r="AK132" s="747">
        <v>12.570385229999999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14.7</v>
      </c>
      <c r="AB133" s="724"/>
      <c r="AC133" s="724"/>
      <c r="AD133" s="724"/>
      <c r="AE133" s="725"/>
      <c r="AF133" s="723">
        <v>14.5</v>
      </c>
      <c r="AG133" s="724"/>
      <c r="AH133" s="724"/>
      <c r="AI133" s="724"/>
      <c r="AJ133" s="725"/>
      <c r="AK133" s="723">
        <v>13.6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XTEWaCK3lM4cFD1CF2T7OJSipxxI/KfdKOsZNL+XK/TFWKXhcCiAHoaMITojUdK2oIoUV5Y0ss1P1oU+qJN7Q==" saltValue="vWRv9bW9yMo0y34Kg504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hoUFfudF3pgJCPMBS9jgc0Ql9DvTGfYBVRhWaPNf9qMB5N8EAhPEZCk83mXHc/8HAhVnSD1K57o5xNjFLYMgQ==" saltValue="VlVdlnotb1ruQDQqNnTU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XWwxCGdGxegx+85YWpRcxakKLoizfp3+32P9Fe3FVjvY0mfRGOkIbeTIhkGvVL2ExI27eMKYDcX035j3WAehA==" saltValue="aHr48+DDDInjWejzU0Qi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1264605</v>
      </c>
      <c r="AP9" s="281">
        <v>210452</v>
      </c>
      <c r="AQ9" s="282">
        <v>171003</v>
      </c>
      <c r="AR9" s="283">
        <v>23.1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228649</v>
      </c>
      <c r="AP10" s="284">
        <v>38051</v>
      </c>
      <c r="AQ10" s="285">
        <v>27322</v>
      </c>
      <c r="AR10" s="286">
        <v>39.299999999999997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205776</v>
      </c>
      <c r="AP11" s="284">
        <v>34245</v>
      </c>
      <c r="AQ11" s="285">
        <v>5560</v>
      </c>
      <c r="AR11" s="286">
        <v>515.9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49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60337</v>
      </c>
      <c r="AP13" s="284">
        <v>10041</v>
      </c>
      <c r="AQ13" s="285">
        <v>6397</v>
      </c>
      <c r="AR13" s="286">
        <v>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2344</v>
      </c>
      <c r="AP14" s="284">
        <v>390</v>
      </c>
      <c r="AQ14" s="285">
        <v>3603</v>
      </c>
      <c r="AR14" s="286">
        <v>-89.2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-66439</v>
      </c>
      <c r="AP15" s="284">
        <v>-11057</v>
      </c>
      <c r="AQ15" s="285">
        <v>-9266</v>
      </c>
      <c r="AR15" s="286">
        <v>19.3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1695272</v>
      </c>
      <c r="AP16" s="284">
        <v>282122</v>
      </c>
      <c r="AQ16" s="285">
        <v>204668</v>
      </c>
      <c r="AR16" s="286">
        <v>37.799999999999997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19.97</v>
      </c>
      <c r="AP21" s="298">
        <v>17.07</v>
      </c>
      <c r="AQ21" s="299">
        <v>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95.9</v>
      </c>
      <c r="AP22" s="303">
        <v>95.6</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1048203</v>
      </c>
      <c r="AP32" s="312">
        <v>174439</v>
      </c>
      <c r="AQ32" s="313">
        <v>121688</v>
      </c>
      <c r="AR32" s="314">
        <v>43.3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v>21020</v>
      </c>
      <c r="AP33" s="312">
        <v>3498</v>
      </c>
      <c r="AQ33" s="313">
        <v>42</v>
      </c>
      <c r="AR33" s="314">
        <v>8228.6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v>83397</v>
      </c>
      <c r="AP34" s="312">
        <v>13879</v>
      </c>
      <c r="AQ34" s="313">
        <v>167</v>
      </c>
      <c r="AR34" s="314">
        <v>8210.7999999999993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196851</v>
      </c>
      <c r="AP35" s="312">
        <v>32759</v>
      </c>
      <c r="AQ35" s="313">
        <v>24481</v>
      </c>
      <c r="AR35" s="314">
        <v>33.799999999999997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25253</v>
      </c>
      <c r="AP36" s="312">
        <v>4203</v>
      </c>
      <c r="AQ36" s="313">
        <v>4187</v>
      </c>
      <c r="AR36" s="314">
        <v>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491</v>
      </c>
      <c r="AP37" s="312" t="s">
        <v>491</v>
      </c>
      <c r="AQ37" s="313">
        <v>813</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v>43</v>
      </c>
      <c r="AP38" s="315">
        <v>7</v>
      </c>
      <c r="AQ38" s="316">
        <v>19</v>
      </c>
      <c r="AR38" s="304">
        <v>-63.2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-72437</v>
      </c>
      <c r="AP39" s="312">
        <v>-12055</v>
      </c>
      <c r="AQ39" s="313">
        <v>-4925</v>
      </c>
      <c r="AR39" s="314">
        <v>144.80000000000001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-802088</v>
      </c>
      <c r="AP40" s="312">
        <v>-133481</v>
      </c>
      <c r="AQ40" s="313">
        <v>-96916</v>
      </c>
      <c r="AR40" s="314">
        <v>37.700000000000003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500242</v>
      </c>
      <c r="AP41" s="312">
        <v>83249</v>
      </c>
      <c r="AQ41" s="313">
        <v>49555</v>
      </c>
      <c r="AR41" s="314">
        <v>68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560028</v>
      </c>
      <c r="AN51" s="334">
        <v>83975</v>
      </c>
      <c r="AO51" s="335">
        <v>-51.5</v>
      </c>
      <c r="AP51" s="336">
        <v>190274</v>
      </c>
      <c r="AQ51" s="337">
        <v>13.6</v>
      </c>
      <c r="AR51" s="338">
        <v>-65.099999999999994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343790</v>
      </c>
      <c r="AN52" s="342">
        <v>51550</v>
      </c>
      <c r="AO52" s="343">
        <v>-19.8</v>
      </c>
      <c r="AP52" s="344">
        <v>88584</v>
      </c>
      <c r="AQ52" s="345">
        <v>7.3</v>
      </c>
      <c r="AR52" s="346">
        <v>-27.1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534946</v>
      </c>
      <c r="AN53" s="334">
        <v>81709</v>
      </c>
      <c r="AO53" s="335">
        <v>-2.7</v>
      </c>
      <c r="AP53" s="336">
        <v>200194</v>
      </c>
      <c r="AQ53" s="337">
        <v>5.2</v>
      </c>
      <c r="AR53" s="338">
        <v>-7.9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364923</v>
      </c>
      <c r="AN54" s="342">
        <v>55739</v>
      </c>
      <c r="AO54" s="343">
        <v>8.1</v>
      </c>
      <c r="AP54" s="344">
        <v>106422</v>
      </c>
      <c r="AQ54" s="345">
        <v>20.100000000000001</v>
      </c>
      <c r="AR54" s="346">
        <v>-12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953311</v>
      </c>
      <c r="AN55" s="334">
        <v>149915</v>
      </c>
      <c r="AO55" s="335">
        <v>83.5</v>
      </c>
      <c r="AP55" s="336">
        <v>196914</v>
      </c>
      <c r="AQ55" s="337">
        <v>-1.6</v>
      </c>
      <c r="AR55" s="338">
        <v>85.1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522480</v>
      </c>
      <c r="AN56" s="342">
        <v>82164</v>
      </c>
      <c r="AO56" s="343">
        <v>47.4</v>
      </c>
      <c r="AP56" s="344">
        <v>98966</v>
      </c>
      <c r="AQ56" s="345">
        <v>-7</v>
      </c>
      <c r="AR56" s="346">
        <v>54.4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763942</v>
      </c>
      <c r="AN57" s="334">
        <v>122643</v>
      </c>
      <c r="AO57" s="335">
        <v>-18.2</v>
      </c>
      <c r="AP57" s="336">
        <v>204757</v>
      </c>
      <c r="AQ57" s="337">
        <v>4</v>
      </c>
      <c r="AR57" s="338">
        <v>-22.2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480742</v>
      </c>
      <c r="AN58" s="342">
        <v>77178</v>
      </c>
      <c r="AO58" s="343">
        <v>-6.1</v>
      </c>
      <c r="AP58" s="344">
        <v>106071</v>
      </c>
      <c r="AQ58" s="345">
        <v>7.2</v>
      </c>
      <c r="AR58" s="346">
        <v>-13.3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606370</v>
      </c>
      <c r="AN59" s="334">
        <v>100910</v>
      </c>
      <c r="AO59" s="335">
        <v>-17.7</v>
      </c>
      <c r="AP59" s="336">
        <v>194971</v>
      </c>
      <c r="AQ59" s="337">
        <v>-4.8</v>
      </c>
      <c r="AR59" s="338">
        <v>-12.9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357773</v>
      </c>
      <c r="AN60" s="342">
        <v>59540</v>
      </c>
      <c r="AO60" s="343">
        <v>-22.9</v>
      </c>
      <c r="AP60" s="344">
        <v>105966</v>
      </c>
      <c r="AQ60" s="345">
        <v>-0.1</v>
      </c>
      <c r="AR60" s="346">
        <v>-22.8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683719</v>
      </c>
      <c r="AN61" s="349">
        <v>107830</v>
      </c>
      <c r="AO61" s="350">
        <v>-1.3</v>
      </c>
      <c r="AP61" s="351">
        <v>197422</v>
      </c>
      <c r="AQ61" s="352">
        <v>3.3</v>
      </c>
      <c r="AR61" s="338">
        <v>-4.5999999999999996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413942</v>
      </c>
      <c r="AN62" s="342">
        <v>65234</v>
      </c>
      <c r="AO62" s="343">
        <v>1.3</v>
      </c>
      <c r="AP62" s="344">
        <v>101202</v>
      </c>
      <c r="AQ62" s="345">
        <v>5.5</v>
      </c>
      <c r="AR62" s="346">
        <v>-4.2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LTvxNx0fCiP2U8Gw2LBjgcldObYPmcQ3xvsgwc3dzqo/OcFrE5YbqaE7vLmQtHei3SGne04zKmJJlEZQKAPw==" saltValue="Y/AECdxSyPACN/g2pF9g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MeWQ6Z5cmhuebAS//I7R4x6/XmRL/bGOGSPChmmYpvMv25/Gs9MvGvBVQyivUffAuW5fMlepDSutdy+ZJYAgDA==" saltValue="a7KCxvXNXnbXvNK31MOL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lU72EvOXQzTeRhPk85p52ZeNXWX7/dt9rDgxJxVYwJkhUdkTgT/RcBiE6vsyanKuQ2LU3uz59BwuSzeNyDtXxA==" saltValue="DTn0VsJNvmitSRzVk+vc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15.3</v>
      </c>
      <c r="G47" s="12">
        <v>14.96</v>
      </c>
      <c r="H47" s="12">
        <v>14.16</v>
      </c>
      <c r="I47" s="12">
        <v>14.31</v>
      </c>
      <c r="J47" s="13">
        <v>14.31</v>
      </c>
    </row>
    <row r="48" spans="2:10" ht="57.75" customHeight="1" x14ac:dyDescent="0.15">
      <c r="B48" s="14"/>
      <c r="C48" s="1141" t="s">
        <v>4</v>
      </c>
      <c r="D48" s="1141"/>
      <c r="E48" s="1142"/>
      <c r="F48" s="15">
        <v>3.28</v>
      </c>
      <c r="G48" s="16">
        <v>3.41</v>
      </c>
      <c r="H48" s="16">
        <v>4.6900000000000004</v>
      </c>
      <c r="I48" s="16">
        <v>3.98</v>
      </c>
      <c r="J48" s="17">
        <v>4.55</v>
      </c>
    </row>
    <row r="49" spans="2:10" ht="57.75" customHeight="1" thickBot="1" x14ac:dyDescent="0.2">
      <c r="B49" s="18"/>
      <c r="C49" s="1143" t="s">
        <v>5</v>
      </c>
      <c r="D49" s="1143"/>
      <c r="E49" s="1144"/>
      <c r="F49" s="19" t="s">
        <v>534</v>
      </c>
      <c r="G49" s="20">
        <v>0.2</v>
      </c>
      <c r="H49" s="20">
        <v>1.46</v>
      </c>
      <c r="I49" s="20" t="s">
        <v>535</v>
      </c>
      <c r="J49" s="21">
        <v>0.56999999999999995</v>
      </c>
    </row>
    <row r="50" spans="2:10" x14ac:dyDescent="0.15"/>
  </sheetData>
  <sheetProtection algorithmName="SHA-512" hashValue="zD6fAmozD6nmigiDUfT/H6xTnRjwDCEceRz3DKKfwmVpFB2F2PJATDWwRLBZM7him8SoRA0Gju1Jv730YaGnYw==" saltValue="FjLbWqjfLKR/O2nQb1ZR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41.6</v>
      </c>
      <c r="G34" s="33">
        <v>41.05</v>
      </c>
      <c r="H34" s="33">
        <v>39.270000000000003</v>
      </c>
      <c r="I34" s="33">
        <v>39.85</v>
      </c>
      <c r="J34" s="34">
        <v>39.799999999999997</v>
      </c>
      <c r="K34" s="22"/>
      <c r="L34" s="22"/>
      <c r="M34" s="22"/>
      <c r="N34" s="22"/>
      <c r="O34" s="22"/>
      <c r="P34" s="22"/>
    </row>
    <row r="35" spans="1:16" ht="39" customHeight="1" x14ac:dyDescent="0.15">
      <c r="A35" s="22"/>
      <c r="B35" s="35"/>
      <c r="C35" s="1145" t="s">
        <v>537</v>
      </c>
      <c r="D35" s="1146"/>
      <c r="E35" s="1147"/>
      <c r="F35" s="36">
        <v>3.28</v>
      </c>
      <c r="G35" s="37">
        <v>3.41</v>
      </c>
      <c r="H35" s="37">
        <v>4.6900000000000004</v>
      </c>
      <c r="I35" s="37">
        <v>3.97</v>
      </c>
      <c r="J35" s="38">
        <v>4.54</v>
      </c>
      <c r="K35" s="22"/>
      <c r="L35" s="22"/>
      <c r="M35" s="22"/>
      <c r="N35" s="22"/>
      <c r="O35" s="22"/>
      <c r="P35" s="22"/>
    </row>
    <row r="36" spans="1:16" ht="39" customHeight="1" x14ac:dyDescent="0.15">
      <c r="A36" s="22"/>
      <c r="B36" s="35"/>
      <c r="C36" s="1145" t="s">
        <v>538</v>
      </c>
      <c r="D36" s="1146"/>
      <c r="E36" s="1147"/>
      <c r="F36" s="36">
        <v>5.08</v>
      </c>
      <c r="G36" s="37">
        <v>4.8</v>
      </c>
      <c r="H36" s="37">
        <v>4.38</v>
      </c>
      <c r="I36" s="37">
        <v>4.3600000000000003</v>
      </c>
      <c r="J36" s="38">
        <v>4.0999999999999996</v>
      </c>
      <c r="K36" s="22"/>
      <c r="L36" s="22"/>
      <c r="M36" s="22"/>
      <c r="N36" s="22"/>
      <c r="O36" s="22"/>
      <c r="P36" s="22"/>
    </row>
    <row r="37" spans="1:16" ht="39" customHeight="1" x14ac:dyDescent="0.15">
      <c r="A37" s="22"/>
      <c r="B37" s="35"/>
      <c r="C37" s="1145" t="s">
        <v>539</v>
      </c>
      <c r="D37" s="1146"/>
      <c r="E37" s="1147"/>
      <c r="F37" s="36">
        <v>0.06</v>
      </c>
      <c r="G37" s="37">
        <v>0.12</v>
      </c>
      <c r="H37" s="37">
        <v>0.28000000000000003</v>
      </c>
      <c r="I37" s="37">
        <v>0.33</v>
      </c>
      <c r="J37" s="38">
        <v>0.75</v>
      </c>
      <c r="K37" s="22"/>
      <c r="L37" s="22"/>
      <c r="M37" s="22"/>
      <c r="N37" s="22"/>
      <c r="O37" s="22"/>
      <c r="P37" s="22"/>
    </row>
    <row r="38" spans="1:16" ht="39" customHeight="1" x14ac:dyDescent="0.15">
      <c r="A38" s="22"/>
      <c r="B38" s="35"/>
      <c r="C38" s="1145" t="s">
        <v>540</v>
      </c>
      <c r="D38" s="1146"/>
      <c r="E38" s="1147"/>
      <c r="F38" s="36">
        <v>0.02</v>
      </c>
      <c r="G38" s="37">
        <v>0.08</v>
      </c>
      <c r="H38" s="37">
        <v>0.04</v>
      </c>
      <c r="I38" s="37">
        <v>0.05</v>
      </c>
      <c r="J38" s="38">
        <v>7.0000000000000007E-2</v>
      </c>
      <c r="K38" s="22"/>
      <c r="L38" s="22"/>
      <c r="M38" s="22"/>
      <c r="N38" s="22"/>
      <c r="O38" s="22"/>
      <c r="P38" s="22"/>
    </row>
    <row r="39" spans="1:16" ht="39" customHeight="1" x14ac:dyDescent="0.15">
      <c r="A39" s="22"/>
      <c r="B39" s="35"/>
      <c r="C39" s="1145" t="s">
        <v>541</v>
      </c>
      <c r="D39" s="1146"/>
      <c r="E39" s="1147"/>
      <c r="F39" s="36">
        <v>0.01</v>
      </c>
      <c r="G39" s="37">
        <v>0.01</v>
      </c>
      <c r="H39" s="37">
        <v>0.01</v>
      </c>
      <c r="I39" s="37">
        <v>0.01</v>
      </c>
      <c r="J39" s="38">
        <v>0.01</v>
      </c>
      <c r="K39" s="22"/>
      <c r="L39" s="22"/>
      <c r="M39" s="22"/>
      <c r="N39" s="22"/>
      <c r="O39" s="22"/>
      <c r="P39" s="22"/>
    </row>
    <row r="40" spans="1:16" ht="39" customHeight="1" x14ac:dyDescent="0.15">
      <c r="A40" s="22"/>
      <c r="B40" s="35"/>
      <c r="C40" s="1145" t="s">
        <v>542</v>
      </c>
      <c r="D40" s="1146"/>
      <c r="E40" s="1147"/>
      <c r="F40" s="36">
        <v>0</v>
      </c>
      <c r="G40" s="37">
        <v>0.01</v>
      </c>
      <c r="H40" s="37">
        <v>0</v>
      </c>
      <c r="I40" s="37">
        <v>0</v>
      </c>
      <c r="J40" s="38">
        <v>0.01</v>
      </c>
      <c r="K40" s="22"/>
      <c r="L40" s="22"/>
      <c r="M40" s="22"/>
      <c r="N40" s="22"/>
      <c r="O40" s="22"/>
      <c r="P40" s="22"/>
    </row>
    <row r="41" spans="1:16" ht="39" customHeight="1" x14ac:dyDescent="0.15">
      <c r="A41" s="22"/>
      <c r="B41" s="35"/>
      <c r="C41" s="1145" t="s">
        <v>543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545</v>
      </c>
      <c r="D43" s="1149"/>
      <c r="E43" s="1150"/>
      <c r="F43" s="41">
        <v>0.1</v>
      </c>
      <c r="G43" s="42">
        <v>0.11</v>
      </c>
      <c r="H43" s="42">
        <v>0.1</v>
      </c>
      <c r="I43" s="42">
        <v>0.23</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yGqMdJcrnW2rcR/nbnOJenJ/Soid3TWURXs9fovizX6qDqdD7zMPO3i+sKdbMpYHL9999eiNw+GDg2PoigRfA==" saltValue="tAQYzA+rSVHHSIkjt2Kc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1115</v>
      </c>
      <c r="L45" s="60">
        <v>1106</v>
      </c>
      <c r="M45" s="60">
        <v>1064</v>
      </c>
      <c r="N45" s="60">
        <v>1060</v>
      </c>
      <c r="O45" s="61">
        <v>1048</v>
      </c>
      <c r="P45" s="48"/>
      <c r="Q45" s="48"/>
      <c r="R45" s="48"/>
      <c r="S45" s="48"/>
      <c r="T45" s="48"/>
      <c r="U45" s="48"/>
    </row>
    <row r="46" spans="1:21" ht="30.75" customHeight="1" x14ac:dyDescent="0.15">
      <c r="A46" s="48"/>
      <c r="B46" s="1178"/>
      <c r="C46" s="1179"/>
      <c r="D46" s="62"/>
      <c r="E46" s="1155" t="s">
        <v>11</v>
      </c>
      <c r="F46" s="1155"/>
      <c r="G46" s="1155"/>
      <c r="H46" s="1155"/>
      <c r="I46" s="1155"/>
      <c r="J46" s="1156"/>
      <c r="K46" s="63">
        <v>75</v>
      </c>
      <c r="L46" s="64">
        <v>81</v>
      </c>
      <c r="M46" s="64">
        <v>96</v>
      </c>
      <c r="N46" s="64">
        <v>76</v>
      </c>
      <c r="O46" s="65">
        <v>21</v>
      </c>
      <c r="P46" s="48"/>
      <c r="Q46" s="48"/>
      <c r="R46" s="48"/>
      <c r="S46" s="48"/>
      <c r="T46" s="48"/>
      <c r="U46" s="48"/>
    </row>
    <row r="47" spans="1:21" ht="30.75" customHeight="1" x14ac:dyDescent="0.15">
      <c r="A47" s="48"/>
      <c r="B47" s="1178"/>
      <c r="C47" s="1179"/>
      <c r="D47" s="62"/>
      <c r="E47" s="1155" t="s">
        <v>12</v>
      </c>
      <c r="F47" s="1155"/>
      <c r="G47" s="1155"/>
      <c r="H47" s="1155"/>
      <c r="I47" s="1155"/>
      <c r="J47" s="1156"/>
      <c r="K47" s="63">
        <v>137</v>
      </c>
      <c r="L47" s="64">
        <v>125</v>
      </c>
      <c r="M47" s="64">
        <v>113</v>
      </c>
      <c r="N47" s="64">
        <v>100</v>
      </c>
      <c r="O47" s="65">
        <v>83</v>
      </c>
      <c r="P47" s="48"/>
      <c r="Q47" s="48"/>
      <c r="R47" s="48"/>
      <c r="S47" s="48"/>
      <c r="T47" s="48"/>
      <c r="U47" s="48"/>
    </row>
    <row r="48" spans="1:21" ht="30.75" customHeight="1" x14ac:dyDescent="0.15">
      <c r="A48" s="48"/>
      <c r="B48" s="1178"/>
      <c r="C48" s="1179"/>
      <c r="D48" s="62"/>
      <c r="E48" s="1155" t="s">
        <v>13</v>
      </c>
      <c r="F48" s="1155"/>
      <c r="G48" s="1155"/>
      <c r="H48" s="1155"/>
      <c r="I48" s="1155"/>
      <c r="J48" s="1156"/>
      <c r="K48" s="63">
        <v>189</v>
      </c>
      <c r="L48" s="64">
        <v>177</v>
      </c>
      <c r="M48" s="64">
        <v>178</v>
      </c>
      <c r="N48" s="64">
        <v>182</v>
      </c>
      <c r="O48" s="65">
        <v>197</v>
      </c>
      <c r="P48" s="48"/>
      <c r="Q48" s="48"/>
      <c r="R48" s="48"/>
      <c r="S48" s="48"/>
      <c r="T48" s="48"/>
      <c r="U48" s="48"/>
    </row>
    <row r="49" spans="1:21" ht="30.75" customHeight="1" x14ac:dyDescent="0.15">
      <c r="A49" s="48"/>
      <c r="B49" s="1178"/>
      <c r="C49" s="1179"/>
      <c r="D49" s="62"/>
      <c r="E49" s="1155" t="s">
        <v>14</v>
      </c>
      <c r="F49" s="1155"/>
      <c r="G49" s="1155"/>
      <c r="H49" s="1155"/>
      <c r="I49" s="1155"/>
      <c r="J49" s="1156"/>
      <c r="K49" s="63">
        <v>0</v>
      </c>
      <c r="L49" s="64">
        <v>3</v>
      </c>
      <c r="M49" s="64">
        <v>3</v>
      </c>
      <c r="N49" s="64">
        <v>25</v>
      </c>
      <c r="O49" s="65">
        <v>25</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491</v>
      </c>
      <c r="L50" s="64" t="s">
        <v>491</v>
      </c>
      <c r="M50" s="64" t="s">
        <v>491</v>
      </c>
      <c r="N50" s="64" t="s">
        <v>491</v>
      </c>
      <c r="O50" s="65" t="s">
        <v>491</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991</v>
      </c>
      <c r="L52" s="64">
        <v>922</v>
      </c>
      <c r="M52" s="64">
        <v>867</v>
      </c>
      <c r="N52" s="64">
        <v>887</v>
      </c>
      <c r="O52" s="65">
        <v>874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525</v>
      </c>
      <c r="L53" s="69">
        <v>570</v>
      </c>
      <c r="M53" s="69">
        <v>587</v>
      </c>
      <c r="N53" s="69">
        <v>556</v>
      </c>
      <c r="O53" s="70">
        <v>500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v>174</v>
      </c>
      <c r="L58" s="84">
        <v>178</v>
      </c>
      <c r="M58" s="84">
        <v>209</v>
      </c>
      <c r="N58" s="84">
        <v>280</v>
      </c>
      <c r="O58" s="85">
        <v>107</v>
      </c>
    </row>
    <row r="59" spans="1:21" ht="31.5" customHeight="1" x14ac:dyDescent="0.15">
      <c r="B59" s="1163"/>
      <c r="C59" s="1164"/>
      <c r="D59" s="1170" t="s">
        <v>26</v>
      </c>
      <c r="E59" s="1171"/>
      <c r="F59" s="1171"/>
      <c r="G59" s="1171"/>
      <c r="H59" s="1171"/>
      <c r="I59" s="1171"/>
      <c r="J59" s="1172"/>
      <c r="K59" s="86">
        <v>1018</v>
      </c>
      <c r="L59" s="87">
        <v>957</v>
      </c>
      <c r="M59" s="87">
        <v>917</v>
      </c>
      <c r="N59" s="87">
        <v>1162</v>
      </c>
      <c r="O59" s="88">
        <v>1140</v>
      </c>
    </row>
    <row r="60" spans="1:21" ht="31.5" customHeight="1" thickBot="1" x14ac:dyDescent="0.2">
      <c r="B60" s="1165"/>
      <c r="C60" s="1166"/>
      <c r="D60" s="1173" t="s">
        <v>27</v>
      </c>
      <c r="E60" s="1174"/>
      <c r="F60" s="1174"/>
      <c r="G60" s="1174"/>
      <c r="H60" s="1174"/>
      <c r="I60" s="1174"/>
      <c r="J60" s="1175"/>
      <c r="K60" s="89">
        <v>1784</v>
      </c>
      <c r="L60" s="90">
        <v>1747</v>
      </c>
      <c r="M60" s="90">
        <v>1694</v>
      </c>
      <c r="N60" s="90">
        <v>1598</v>
      </c>
      <c r="O60" s="91">
        <v>1418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UAjRegq65zMu/rg/HFqLHo4XVHy3u6NdahrOIFLm2VHrwg/MbQ20mXjGFWY0ckauPBr62PzsF1EusWVteWl6Q==" saltValue="khqLQBt9H/vCeIUNwCDl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12266</v>
      </c>
      <c r="J41" s="356">
        <v>11628</v>
      </c>
      <c r="K41" s="356">
        <v>11018</v>
      </c>
      <c r="L41" s="356">
        <v>10170</v>
      </c>
      <c r="M41" s="357">
        <v>9384</v>
      </c>
    </row>
    <row r="42" spans="2:13" ht="27.75" customHeight="1" x14ac:dyDescent="0.15">
      <c r="B42" s="1186"/>
      <c r="C42" s="1187"/>
      <c r="D42" s="106"/>
      <c r="E42" s="1190" t="s">
        <v>32</v>
      </c>
      <c r="F42" s="1190"/>
      <c r="G42" s="1190"/>
      <c r="H42" s="1191"/>
      <c r="I42" s="358" t="s">
        <v>491</v>
      </c>
      <c r="J42" s="359" t="s">
        <v>491</v>
      </c>
      <c r="K42" s="359" t="s">
        <v>491</v>
      </c>
      <c r="L42" s="359" t="s">
        <v>491</v>
      </c>
      <c r="M42" s="360" t="s">
        <v>491</v>
      </c>
    </row>
    <row r="43" spans="2:13" ht="27.75" customHeight="1" x14ac:dyDescent="0.15">
      <c r="B43" s="1186"/>
      <c r="C43" s="1187"/>
      <c r="D43" s="106"/>
      <c r="E43" s="1190" t="s">
        <v>33</v>
      </c>
      <c r="F43" s="1190"/>
      <c r="G43" s="1190"/>
      <c r="H43" s="1191"/>
      <c r="I43" s="358">
        <v>1725</v>
      </c>
      <c r="J43" s="359">
        <v>1611</v>
      </c>
      <c r="K43" s="359">
        <v>1571</v>
      </c>
      <c r="L43" s="359">
        <v>1458</v>
      </c>
      <c r="M43" s="360">
        <v>1410</v>
      </c>
    </row>
    <row r="44" spans="2:13" ht="27.75" customHeight="1" x14ac:dyDescent="0.15">
      <c r="B44" s="1186"/>
      <c r="C44" s="1187"/>
      <c r="D44" s="106"/>
      <c r="E44" s="1190" t="s">
        <v>34</v>
      </c>
      <c r="F44" s="1190"/>
      <c r="G44" s="1190"/>
      <c r="H44" s="1191"/>
      <c r="I44" s="358">
        <v>34</v>
      </c>
      <c r="J44" s="359">
        <v>30</v>
      </c>
      <c r="K44" s="359">
        <v>138</v>
      </c>
      <c r="L44" s="359">
        <v>113</v>
      </c>
      <c r="M44" s="360">
        <v>130</v>
      </c>
    </row>
    <row r="45" spans="2:13" ht="27.75" customHeight="1" x14ac:dyDescent="0.15">
      <c r="B45" s="1186"/>
      <c r="C45" s="1187"/>
      <c r="D45" s="106"/>
      <c r="E45" s="1190" t="s">
        <v>35</v>
      </c>
      <c r="F45" s="1190"/>
      <c r="G45" s="1190"/>
      <c r="H45" s="1191"/>
      <c r="I45" s="358">
        <v>742</v>
      </c>
      <c r="J45" s="359">
        <v>732</v>
      </c>
      <c r="K45" s="359">
        <v>721</v>
      </c>
      <c r="L45" s="359">
        <v>675</v>
      </c>
      <c r="M45" s="360">
        <v>669</v>
      </c>
    </row>
    <row r="46" spans="2:13" ht="27.75" customHeight="1" x14ac:dyDescent="0.15">
      <c r="B46" s="1186"/>
      <c r="C46" s="1187"/>
      <c r="D46" s="107"/>
      <c r="E46" s="1190" t="s">
        <v>36</v>
      </c>
      <c r="F46" s="1190"/>
      <c r="G46" s="1190"/>
      <c r="H46" s="1191"/>
      <c r="I46" s="358" t="s">
        <v>491</v>
      </c>
      <c r="J46" s="359" t="s">
        <v>491</v>
      </c>
      <c r="K46" s="359" t="s">
        <v>491</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2971</v>
      </c>
      <c r="J50" s="359">
        <v>3082</v>
      </c>
      <c r="K50" s="359">
        <v>3349</v>
      </c>
      <c r="L50" s="359">
        <v>3369</v>
      </c>
      <c r="M50" s="360">
        <v>3445</v>
      </c>
    </row>
    <row r="51" spans="2:13" ht="27.75" customHeight="1" x14ac:dyDescent="0.15">
      <c r="B51" s="1186"/>
      <c r="C51" s="1187"/>
      <c r="D51" s="106"/>
      <c r="E51" s="1190" t="s">
        <v>42</v>
      </c>
      <c r="F51" s="1190"/>
      <c r="G51" s="1190"/>
      <c r="H51" s="1191"/>
      <c r="I51" s="358">
        <v>1984</v>
      </c>
      <c r="J51" s="359">
        <v>1458</v>
      </c>
      <c r="K51" s="359">
        <v>1598</v>
      </c>
      <c r="L51" s="359">
        <v>1095</v>
      </c>
      <c r="M51" s="360">
        <v>754</v>
      </c>
    </row>
    <row r="52" spans="2:13" ht="27.75" customHeight="1" x14ac:dyDescent="0.15">
      <c r="B52" s="1188"/>
      <c r="C52" s="1189"/>
      <c r="D52" s="106"/>
      <c r="E52" s="1190" t="s">
        <v>43</v>
      </c>
      <c r="F52" s="1190"/>
      <c r="G52" s="1190"/>
      <c r="H52" s="1191"/>
      <c r="I52" s="358">
        <v>7797</v>
      </c>
      <c r="J52" s="359">
        <v>7478</v>
      </c>
      <c r="K52" s="359">
        <v>7019</v>
      </c>
      <c r="L52" s="359">
        <v>6942</v>
      </c>
      <c r="M52" s="360">
        <v>6535</v>
      </c>
    </row>
    <row r="53" spans="2:13" ht="27.75" customHeight="1" thickBot="1" x14ac:dyDescent="0.2">
      <c r="B53" s="1192" t="s">
        <v>19</v>
      </c>
      <c r="C53" s="1193"/>
      <c r="D53" s="110"/>
      <c r="E53" s="1194" t="s">
        <v>44</v>
      </c>
      <c r="F53" s="1194"/>
      <c r="G53" s="1194"/>
      <c r="H53" s="1195"/>
      <c r="I53" s="361">
        <v>2016</v>
      </c>
      <c r="J53" s="362">
        <v>1982</v>
      </c>
      <c r="K53" s="362">
        <v>1483</v>
      </c>
      <c r="L53" s="362">
        <v>1012</v>
      </c>
      <c r="M53" s="363">
        <v>857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nYu5uIWRFE/DYfk6zIgcyGLk+n6f7gsSveAnWd4zzrLOo7v/hK/2OWzf+YJFVjO7G2CLsNfx6WumQ221wi1og==" saltValue="D8BdcFMNHsPXmjwReaAv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684</v>
      </c>
      <c r="G55" s="122">
        <v>684</v>
      </c>
      <c r="H55" s="123">
        <v>684</v>
      </c>
    </row>
    <row r="56" spans="2:8" ht="52.5" customHeight="1" x14ac:dyDescent="0.15">
      <c r="B56" s="124"/>
      <c r="C56" s="1213" t="s">
        <v>47</v>
      </c>
      <c r="D56" s="1213"/>
      <c r="E56" s="1214"/>
      <c r="F56" s="125">
        <v>1162</v>
      </c>
      <c r="G56" s="125">
        <v>1202</v>
      </c>
      <c r="H56" s="126">
        <v>1350</v>
      </c>
    </row>
    <row r="57" spans="2:8" ht="53.25" customHeight="1" x14ac:dyDescent="0.15">
      <c r="B57" s="124"/>
      <c r="C57" s="1215" t="s">
        <v>48</v>
      </c>
      <c r="D57" s="1215"/>
      <c r="E57" s="1216"/>
      <c r="F57" s="127">
        <v>1352</v>
      </c>
      <c r="G57" s="127">
        <v>1347</v>
      </c>
      <c r="H57" s="128">
        <v>1297</v>
      </c>
    </row>
    <row r="58" spans="2:8" ht="45.75" customHeight="1" x14ac:dyDescent="0.15">
      <c r="B58" s="129"/>
      <c r="C58" s="1203" t="s">
        <v>551</v>
      </c>
      <c r="D58" s="1204"/>
      <c r="E58" s="1205"/>
      <c r="F58" s="130">
        <v>742</v>
      </c>
      <c r="G58" s="130">
        <v>733</v>
      </c>
      <c r="H58" s="131">
        <v>726</v>
      </c>
    </row>
    <row r="59" spans="2:8" ht="45.75" customHeight="1" x14ac:dyDescent="0.15">
      <c r="B59" s="129"/>
      <c r="C59" s="1203" t="s">
        <v>552</v>
      </c>
      <c r="D59" s="1204"/>
      <c r="E59" s="1205"/>
      <c r="F59" s="130">
        <v>158</v>
      </c>
      <c r="G59" s="130">
        <v>159</v>
      </c>
      <c r="H59" s="131">
        <v>156</v>
      </c>
    </row>
    <row r="60" spans="2:8" ht="45.75" customHeight="1" x14ac:dyDescent="0.15">
      <c r="B60" s="129"/>
      <c r="C60" s="1203" t="s">
        <v>553</v>
      </c>
      <c r="D60" s="1204"/>
      <c r="E60" s="1205"/>
      <c r="F60" s="130">
        <v>138</v>
      </c>
      <c r="G60" s="130">
        <v>156</v>
      </c>
      <c r="H60" s="131">
        <v>135</v>
      </c>
    </row>
    <row r="61" spans="2:8" ht="45.75" customHeight="1" x14ac:dyDescent="0.15">
      <c r="B61" s="129"/>
      <c r="C61" s="1203" t="s">
        <v>554</v>
      </c>
      <c r="D61" s="1204"/>
      <c r="E61" s="1205"/>
      <c r="F61" s="130">
        <v>135</v>
      </c>
      <c r="G61" s="130">
        <v>128</v>
      </c>
      <c r="H61" s="131">
        <v>121</v>
      </c>
    </row>
    <row r="62" spans="2:8" ht="45.75" customHeight="1" thickBot="1" x14ac:dyDescent="0.2">
      <c r="B62" s="132"/>
      <c r="C62" s="1206" t="s">
        <v>555</v>
      </c>
      <c r="D62" s="1207"/>
      <c r="E62" s="1208"/>
      <c r="F62" s="133">
        <v>69</v>
      </c>
      <c r="G62" s="133">
        <v>69</v>
      </c>
      <c r="H62" s="134">
        <v>69</v>
      </c>
    </row>
    <row r="63" spans="2:8" ht="52.5" customHeight="1" thickBot="1" x14ac:dyDescent="0.2">
      <c r="B63" s="135"/>
      <c r="C63" s="1209" t="s">
        <v>49</v>
      </c>
      <c r="D63" s="1209"/>
      <c r="E63" s="1210"/>
      <c r="F63" s="136">
        <v>3198</v>
      </c>
      <c r="G63" s="136">
        <v>3233</v>
      </c>
      <c r="H63" s="137">
        <v>3331</v>
      </c>
    </row>
    <row r="64" spans="2:8" x14ac:dyDescent="0.15"/>
  </sheetData>
  <sheetProtection algorithmName="SHA-512" hashValue="C9EUbhh1Z/3NvrA8gDpSoGbYQMz31WRN7/ge1PRCzz89bTfcsACuLGzJAH2WSVZF+6I4YocX4VYLvw/cekvpoQ==" saltValue="y5g4PoTxYapPn9pu3Bzu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83975</v>
      </c>
      <c r="E3" s="156"/>
      <c r="F3" s="157">
        <v>190274</v>
      </c>
      <c r="G3" s="158"/>
      <c r="H3" s="159"/>
    </row>
    <row r="4" spans="1:8" x14ac:dyDescent="0.15">
      <c r="A4" s="160"/>
      <c r="B4" s="161"/>
      <c r="C4" s="162"/>
      <c r="D4" s="163">
        <v>51550</v>
      </c>
      <c r="E4" s="164"/>
      <c r="F4" s="165">
        <v>88584</v>
      </c>
      <c r="G4" s="166"/>
      <c r="H4" s="167"/>
    </row>
    <row r="5" spans="1:8" x14ac:dyDescent="0.15">
      <c r="A5" s="148" t="s">
        <v>523</v>
      </c>
      <c r="B5" s="153"/>
      <c r="C5" s="154"/>
      <c r="D5" s="155">
        <v>81709</v>
      </c>
      <c r="E5" s="156"/>
      <c r="F5" s="157">
        <v>200194</v>
      </c>
      <c r="G5" s="158"/>
      <c r="H5" s="159"/>
    </row>
    <row r="6" spans="1:8" x14ac:dyDescent="0.15">
      <c r="A6" s="160"/>
      <c r="B6" s="161"/>
      <c r="C6" s="162"/>
      <c r="D6" s="163">
        <v>55739</v>
      </c>
      <c r="E6" s="164"/>
      <c r="F6" s="165">
        <v>106422</v>
      </c>
      <c r="G6" s="166"/>
      <c r="H6" s="167"/>
    </row>
    <row r="7" spans="1:8" x14ac:dyDescent="0.15">
      <c r="A7" s="148" t="s">
        <v>524</v>
      </c>
      <c r="B7" s="153"/>
      <c r="C7" s="154"/>
      <c r="D7" s="155">
        <v>149915</v>
      </c>
      <c r="E7" s="156"/>
      <c r="F7" s="157">
        <v>196914</v>
      </c>
      <c r="G7" s="158"/>
      <c r="H7" s="159"/>
    </row>
    <row r="8" spans="1:8" x14ac:dyDescent="0.15">
      <c r="A8" s="160"/>
      <c r="B8" s="161"/>
      <c r="C8" s="162"/>
      <c r="D8" s="163">
        <v>82164</v>
      </c>
      <c r="E8" s="164"/>
      <c r="F8" s="165">
        <v>98966</v>
      </c>
      <c r="G8" s="166"/>
      <c r="H8" s="167"/>
    </row>
    <row r="9" spans="1:8" x14ac:dyDescent="0.15">
      <c r="A9" s="148" t="s">
        <v>525</v>
      </c>
      <c r="B9" s="153"/>
      <c r="C9" s="154"/>
      <c r="D9" s="155">
        <v>122643</v>
      </c>
      <c r="E9" s="156"/>
      <c r="F9" s="157">
        <v>204757</v>
      </c>
      <c r="G9" s="158"/>
      <c r="H9" s="159"/>
    </row>
    <row r="10" spans="1:8" x14ac:dyDescent="0.15">
      <c r="A10" s="160"/>
      <c r="B10" s="161"/>
      <c r="C10" s="162"/>
      <c r="D10" s="163">
        <v>77178</v>
      </c>
      <c r="E10" s="164"/>
      <c r="F10" s="165">
        <v>106071</v>
      </c>
      <c r="G10" s="166"/>
      <c r="H10" s="167"/>
    </row>
    <row r="11" spans="1:8" x14ac:dyDescent="0.15">
      <c r="A11" s="148" t="s">
        <v>526</v>
      </c>
      <c r="B11" s="153"/>
      <c r="C11" s="154"/>
      <c r="D11" s="155">
        <v>100910</v>
      </c>
      <c r="E11" s="156"/>
      <c r="F11" s="157">
        <v>194971</v>
      </c>
      <c r="G11" s="158"/>
      <c r="H11" s="159"/>
    </row>
    <row r="12" spans="1:8" x14ac:dyDescent="0.15">
      <c r="A12" s="160"/>
      <c r="B12" s="161"/>
      <c r="C12" s="168"/>
      <c r="D12" s="163">
        <v>59540</v>
      </c>
      <c r="E12" s="164"/>
      <c r="F12" s="165">
        <v>105966</v>
      </c>
      <c r="G12" s="166"/>
      <c r="H12" s="167"/>
    </row>
    <row r="13" spans="1:8" x14ac:dyDescent="0.15">
      <c r="A13" s="148"/>
      <c r="B13" s="153"/>
      <c r="C13" s="169"/>
      <c r="D13" s="170">
        <v>107830</v>
      </c>
      <c r="E13" s="171"/>
      <c r="F13" s="172">
        <v>197422</v>
      </c>
      <c r="G13" s="173"/>
      <c r="H13" s="159"/>
    </row>
    <row r="14" spans="1:8" x14ac:dyDescent="0.15">
      <c r="A14" s="160"/>
      <c r="B14" s="161"/>
      <c r="C14" s="162"/>
      <c r="D14" s="163">
        <v>65234</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3.28</v>
      </c>
      <c r="C19" s="174">
        <f>ROUND(VALUE(SUBSTITUTE(実質収支比率等に係る経年分析!G$48,"▲","-")),2)</f>
        <v>3.41</v>
      </c>
      <c r="D19" s="174">
        <f>ROUND(VALUE(SUBSTITUTE(実質収支比率等に係る経年分析!H$48,"▲","-")),2)</f>
        <v>4.6900000000000004</v>
      </c>
      <c r="E19" s="174">
        <f>ROUND(VALUE(SUBSTITUTE(実質収支比率等に係る経年分析!I$48,"▲","-")),2)</f>
        <v>3.98</v>
      </c>
      <c r="F19" s="174">
        <f>ROUND(VALUE(SUBSTITUTE(実質収支比率等に係る経年分析!J$48,"▲","-")),2)</f>
        <v>4.55</v>
      </c>
    </row>
    <row r="20" spans="1:11" x14ac:dyDescent="0.15">
      <c r="A20" s="174" t="s">
        <v>53</v>
      </c>
      <c r="B20" s="174">
        <f>ROUND(VALUE(SUBSTITUTE(実質収支比率等に係る経年分析!F$47,"▲","-")),2)</f>
        <v>15.3</v>
      </c>
      <c r="C20" s="174">
        <f>ROUND(VALUE(SUBSTITUTE(実質収支比率等に係る経年分析!G$47,"▲","-")),2)</f>
        <v>14.96</v>
      </c>
      <c r="D20" s="174">
        <f>ROUND(VALUE(SUBSTITUTE(実質収支比率等に係る経年分析!H$47,"▲","-")),2)</f>
        <v>14.16</v>
      </c>
      <c r="E20" s="174">
        <f>ROUND(VALUE(SUBSTITUTE(実質収支比率等に係る経年分析!I$47,"▲","-")),2)</f>
        <v>14.31</v>
      </c>
      <c r="F20" s="174">
        <f>ROUND(VALUE(SUBSTITUTE(実質収支比率等に係る経年分析!J$47,"▲","-")),2)</f>
        <v>14.31</v>
      </c>
    </row>
    <row r="21" spans="1:11" x14ac:dyDescent="0.15">
      <c r="A21" s="174" t="s">
        <v>54</v>
      </c>
      <c r="B21" s="174">
        <f>IF(ISNUMBER(VALUE(SUBSTITUTE(実質収支比率等に係る経年分析!F$49,"▲","-"))),ROUND(VALUE(SUBSTITUTE(実質収支比率等に係る経年分析!F$49,"▲","-")),2),NA())</f>
        <v>-0.02</v>
      </c>
      <c r="C21" s="174">
        <f>IF(ISNUMBER(VALUE(SUBSTITUTE(実質収支比率等に係る経年分析!G$49,"▲","-"))),ROUND(VALUE(SUBSTITUTE(実質収支比率等に係る経年分析!G$49,"▲","-")),2),NA())</f>
        <v>0.2</v>
      </c>
      <c r="D21" s="174">
        <f>IF(ISNUMBER(VALUE(SUBSTITUTE(実質収支比率等に係る経年分析!H$49,"▲","-"))),ROUND(VALUE(SUBSTITUTE(実質収支比率等に係る経年分析!H$49,"▲","-")),2),NA())</f>
        <v>1.46</v>
      </c>
      <c r="E21" s="174">
        <f>IF(ISNUMBER(VALUE(SUBSTITUTE(実質収支比率等に係る経年分析!I$49,"▲","-"))),ROUND(VALUE(SUBSTITUTE(実質収支比率等に係る経年分析!I$49,"▲","-")),2),NA())</f>
        <v>-0.76</v>
      </c>
      <c r="F21" s="174">
        <f>IF(ISNUMBER(VALUE(SUBSTITUTE(実質収支比率等に係る経年分析!J$49,"▲","-"))),ROUND(VALUE(SUBSTITUTE(実質収支比率等に係る経年分析!J$49,"▲","-")),2),NA())</f>
        <v>0.56999999999999995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病院事業債管理特別会計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0.75</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4.3600000000000003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4.0999999999999996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4.6900000000000004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4.54</v>
      </c>
    </row>
    <row r="36" spans="1:16" x14ac:dyDescent="0.15">
      <c r="A36" s="175" t="str">
        <f>IF(連結実質赤字比率に係る赤字・黒字の構成分析!C$34="",NA(),連結実質赤字比率に係る赤字・黒字の構成分析!C$34)</f>
        <v>港湾管理特別会計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41.05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39.270000000000003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39.799999999999997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991</v>
      </c>
      <c r="E42" s="176"/>
      <c r="F42" s="176"/>
      <c r="G42" s="176">
        <f>'実質公債費比率（分子）の構造'!L$52</f>
        <v>922</v>
      </c>
      <c r="H42" s="176"/>
      <c r="I42" s="176"/>
      <c r="J42" s="176">
        <f>'実質公債費比率（分子）の構造'!M$52</f>
        <v>867</v>
      </c>
      <c r="K42" s="176"/>
      <c r="L42" s="176"/>
      <c r="M42" s="176">
        <f>'実質公債費比率（分子）の構造'!N$52</f>
        <v>887</v>
      </c>
      <c r="N42" s="176"/>
      <c r="O42" s="176"/>
      <c r="P42" s="176">
        <f>'実質公債費比率（分子）の構造'!O$52</f>
        <v>874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0</v>
      </c>
      <c r="C45" s="176"/>
      <c r="D45" s="176"/>
      <c r="E45" s="176">
        <f>'実質公債費比率（分子）の構造'!L$49</f>
        <v>3</v>
      </c>
      <c r="F45" s="176"/>
      <c r="G45" s="176"/>
      <c r="H45" s="176">
        <f>'実質公債費比率（分子）の構造'!M$49</f>
        <v>3</v>
      </c>
      <c r="I45" s="176"/>
      <c r="J45" s="176"/>
      <c r="K45" s="176">
        <f>'実質公債費比率（分子）の構造'!N$49</f>
        <v>25</v>
      </c>
      <c r="L45" s="176"/>
      <c r="M45" s="176"/>
      <c r="N45" s="176">
        <f>'実質公債費比率（分子）の構造'!O$49</f>
        <v>25</v>
      </c>
      <c r="O45" s="176"/>
      <c r="P45" s="176"/>
    </row>
    <row r="46" spans="1:16" x14ac:dyDescent="0.15">
      <c r="A46" s="176" t="s">
        <v>64</v>
      </c>
      <c r="B46" s="176">
        <f>'実質公債費比率（分子）の構造'!K$48</f>
        <v>189</v>
      </c>
      <c r="C46" s="176"/>
      <c r="D46" s="176"/>
      <c r="E46" s="176">
        <f>'実質公債費比率（分子）の構造'!L$48</f>
        <v>177</v>
      </c>
      <c r="F46" s="176"/>
      <c r="G46" s="176"/>
      <c r="H46" s="176">
        <f>'実質公債費比率（分子）の構造'!M$48</f>
        <v>178</v>
      </c>
      <c r="I46" s="176"/>
      <c r="J46" s="176"/>
      <c r="K46" s="176">
        <f>'実質公債費比率（分子）の構造'!N$48</f>
        <v>182</v>
      </c>
      <c r="L46" s="176"/>
      <c r="M46" s="176"/>
      <c r="N46" s="176">
        <f>'実質公債費比率（分子）の構造'!O$48</f>
        <v>197</v>
      </c>
      <c r="O46" s="176"/>
      <c r="P46" s="176"/>
    </row>
    <row r="47" spans="1:16" x14ac:dyDescent="0.15">
      <c r="A47" s="176" t="s">
        <v>12</v>
      </c>
      <c r="B47" s="176">
        <f>'実質公債費比率（分子）の構造'!K$47</f>
        <v>137</v>
      </c>
      <c r="C47" s="176"/>
      <c r="D47" s="176"/>
      <c r="E47" s="176">
        <f>'実質公債費比率（分子）の構造'!L$47</f>
        <v>125</v>
      </c>
      <c r="F47" s="176"/>
      <c r="G47" s="176"/>
      <c r="H47" s="176">
        <f>'実質公債費比率（分子）の構造'!M$47</f>
        <v>113</v>
      </c>
      <c r="I47" s="176"/>
      <c r="J47" s="176"/>
      <c r="K47" s="176">
        <f>'実質公債費比率（分子）の構造'!N$47</f>
        <v>100</v>
      </c>
      <c r="L47" s="176"/>
      <c r="M47" s="176"/>
      <c r="N47" s="176">
        <f>'実質公債費比率（分子）の構造'!O$47</f>
        <v>83</v>
      </c>
      <c r="O47" s="176"/>
      <c r="P47" s="176"/>
    </row>
    <row r="48" spans="1:16" x14ac:dyDescent="0.15">
      <c r="A48" s="176" t="s">
        <v>65</v>
      </c>
      <c r="B48" s="176">
        <f>'実質公債費比率（分子）の構造'!K$46</f>
        <v>75</v>
      </c>
      <c r="C48" s="176"/>
      <c r="D48" s="176"/>
      <c r="E48" s="176">
        <f>'実質公債費比率（分子）の構造'!L$46</f>
        <v>81</v>
      </c>
      <c r="F48" s="176"/>
      <c r="G48" s="176"/>
      <c r="H48" s="176">
        <f>'実質公債費比率（分子）の構造'!M$46</f>
        <v>96</v>
      </c>
      <c r="I48" s="176"/>
      <c r="J48" s="176"/>
      <c r="K48" s="176">
        <f>'実質公債費比率（分子）の構造'!N$46</f>
        <v>76</v>
      </c>
      <c r="L48" s="176"/>
      <c r="M48" s="176"/>
      <c r="N48" s="176">
        <f>'実質公債費比率（分子）の構造'!O$46</f>
        <v>21</v>
      </c>
      <c r="O48" s="176"/>
      <c r="P48" s="176"/>
    </row>
    <row r="49" spans="1:16" x14ac:dyDescent="0.15">
      <c r="A49" s="176" t="s">
        <v>66</v>
      </c>
      <c r="B49" s="176">
        <f>'実質公債費比率（分子）の構造'!K$45</f>
        <v>1115</v>
      </c>
      <c r="C49" s="176"/>
      <c r="D49" s="176"/>
      <c r="E49" s="176">
        <f>'実質公債費比率（分子）の構造'!L$45</f>
        <v>1106</v>
      </c>
      <c r="F49" s="176"/>
      <c r="G49" s="176"/>
      <c r="H49" s="176">
        <f>'実質公債費比率（分子）の構造'!M$45</f>
        <v>1064</v>
      </c>
      <c r="I49" s="176"/>
      <c r="J49" s="176"/>
      <c r="K49" s="176">
        <f>'実質公債費比率（分子）の構造'!N$45</f>
        <v>1060</v>
      </c>
      <c r="L49" s="176"/>
      <c r="M49" s="176"/>
      <c r="N49" s="176">
        <f>'実質公債費比率（分子）の構造'!O$45</f>
        <v>1048</v>
      </c>
      <c r="O49" s="176"/>
      <c r="P49" s="176"/>
    </row>
    <row r="50" spans="1:16" x14ac:dyDescent="0.15">
      <c r="A50" s="176" t="s">
        <v>67</v>
      </c>
      <c r="B50" s="176" t="e">
        <f>NA()</f>
        <v>#N/A</v>
      </c>
      <c r="C50" s="176">
        <f>IF(ISNUMBER('実質公債費比率（分子）の構造'!K$53),'実質公債費比率（分子）の構造'!K$53,NA())</f>
        <v>525</v>
      </c>
      <c r="D50" s="176" t="e">
        <f>NA()</f>
        <v>#N/A</v>
      </c>
      <c r="E50" s="176" t="e">
        <f>NA()</f>
        <v>#N/A</v>
      </c>
      <c r="F50" s="176">
        <f>IF(ISNUMBER('実質公債費比率（分子）の構造'!L$53),'実質公債費比率（分子）の構造'!L$53,NA())</f>
        <v>570</v>
      </c>
      <c r="G50" s="176" t="e">
        <f>NA()</f>
        <v>#N/A</v>
      </c>
      <c r="H50" s="176" t="e">
        <f>NA()</f>
        <v>#N/A</v>
      </c>
      <c r="I50" s="176">
        <f>IF(ISNUMBER('実質公債費比率（分子）の構造'!M$53),'実質公債費比率（分子）の構造'!M$53,NA())</f>
        <v>587</v>
      </c>
      <c r="J50" s="176" t="e">
        <f>NA()</f>
        <v>#N/A</v>
      </c>
      <c r="K50" s="176" t="e">
        <f>NA()</f>
        <v>#N/A</v>
      </c>
      <c r="L50" s="176">
        <f>IF(ISNUMBER('実質公債費比率（分子）の構造'!N$53),'実質公債費比率（分子）の構造'!N$53,NA())</f>
        <v>556</v>
      </c>
      <c r="M50" s="176" t="e">
        <f>NA()</f>
        <v>#N/A</v>
      </c>
      <c r="N50" s="176" t="e">
        <f>NA()</f>
        <v>#N/A</v>
      </c>
      <c r="O50" s="176">
        <f>IF(ISNUMBER('実質公債費比率（分子）の構造'!O$53),'実質公債費比率（分子）の構造'!O$53,NA())</f>
        <v>500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7797</v>
      </c>
      <c r="E56" s="175"/>
      <c r="F56" s="175"/>
      <c r="G56" s="175">
        <f>'将来負担比率（分子）の構造'!J$52</f>
        <v>7478</v>
      </c>
      <c r="H56" s="175"/>
      <c r="I56" s="175"/>
      <c r="J56" s="175">
        <f>'将来負担比率（分子）の構造'!K$52</f>
        <v>7019</v>
      </c>
      <c r="K56" s="175"/>
      <c r="L56" s="175"/>
      <c r="M56" s="175">
        <f>'将来負担比率（分子）の構造'!L$52</f>
        <v>6942</v>
      </c>
      <c r="N56" s="175"/>
      <c r="O56" s="175"/>
      <c r="P56" s="175">
        <f>'将来負担比率（分子）の構造'!M$52</f>
        <v>6535</v>
      </c>
    </row>
    <row r="57" spans="1:16" x14ac:dyDescent="0.15">
      <c r="A57" s="175" t="s">
        <v>42</v>
      </c>
      <c r="B57" s="175"/>
      <c r="C57" s="175"/>
      <c r="D57" s="175">
        <f>'将来負担比率（分子）の構造'!I$51</f>
        <v>1984</v>
      </c>
      <c r="E57" s="175"/>
      <c r="F57" s="175"/>
      <c r="G57" s="175">
        <f>'将来負担比率（分子）の構造'!J$51</f>
        <v>1458</v>
      </c>
      <c r="H57" s="175"/>
      <c r="I57" s="175"/>
      <c r="J57" s="175">
        <f>'将来負担比率（分子）の構造'!K$51</f>
        <v>1598</v>
      </c>
      <c r="K57" s="175"/>
      <c r="L57" s="175"/>
      <c r="M57" s="175">
        <f>'将来負担比率（分子）の構造'!L$51</f>
        <v>1095</v>
      </c>
      <c r="N57" s="175"/>
      <c r="O57" s="175"/>
      <c r="P57" s="175">
        <f>'将来負担比率（分子）の構造'!M$51</f>
        <v>754</v>
      </c>
    </row>
    <row r="58" spans="1:16" x14ac:dyDescent="0.15">
      <c r="A58" s="175" t="s">
        <v>41</v>
      </c>
      <c r="B58" s="175"/>
      <c r="C58" s="175"/>
      <c r="D58" s="175">
        <f>'将来負担比率（分子）の構造'!I$50</f>
        <v>2971</v>
      </c>
      <c r="E58" s="175"/>
      <c r="F58" s="175"/>
      <c r="G58" s="175">
        <f>'将来負担比率（分子）の構造'!J$50</f>
        <v>3082</v>
      </c>
      <c r="H58" s="175"/>
      <c r="I58" s="175"/>
      <c r="J58" s="175">
        <f>'将来負担比率（分子）の構造'!K$50</f>
        <v>3349</v>
      </c>
      <c r="K58" s="175"/>
      <c r="L58" s="175"/>
      <c r="M58" s="175">
        <f>'将来負担比率（分子）の構造'!L$50</f>
        <v>3369</v>
      </c>
      <c r="N58" s="175"/>
      <c r="O58" s="175"/>
      <c r="P58" s="175">
        <f>'将来負担比率（分子）の構造'!M$50</f>
        <v>3445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742</v>
      </c>
      <c r="C62" s="175"/>
      <c r="D62" s="175"/>
      <c r="E62" s="175">
        <f>'将来負担比率（分子）の構造'!J$45</f>
        <v>732</v>
      </c>
      <c r="F62" s="175"/>
      <c r="G62" s="175"/>
      <c r="H62" s="175">
        <f>'将来負担比率（分子）の構造'!K$45</f>
        <v>721</v>
      </c>
      <c r="I62" s="175"/>
      <c r="J62" s="175"/>
      <c r="K62" s="175">
        <f>'将来負担比率（分子）の構造'!L$45</f>
        <v>675</v>
      </c>
      <c r="L62" s="175"/>
      <c r="M62" s="175"/>
      <c r="N62" s="175">
        <f>'将来負担比率（分子）の構造'!M$45</f>
        <v>669</v>
      </c>
      <c r="O62" s="175"/>
      <c r="P62" s="175"/>
    </row>
    <row r="63" spans="1:16" x14ac:dyDescent="0.15">
      <c r="A63" s="175" t="s">
        <v>34</v>
      </c>
      <c r="B63" s="175">
        <f>'将来負担比率（分子）の構造'!I$44</f>
        <v>34</v>
      </c>
      <c r="C63" s="175"/>
      <c r="D63" s="175"/>
      <c r="E63" s="175">
        <f>'将来負担比率（分子）の構造'!J$44</f>
        <v>30</v>
      </c>
      <c r="F63" s="175"/>
      <c r="G63" s="175"/>
      <c r="H63" s="175">
        <f>'将来負担比率（分子）の構造'!K$44</f>
        <v>138</v>
      </c>
      <c r="I63" s="175"/>
      <c r="J63" s="175"/>
      <c r="K63" s="175">
        <f>'将来負担比率（分子）の構造'!L$44</f>
        <v>113</v>
      </c>
      <c r="L63" s="175"/>
      <c r="M63" s="175"/>
      <c r="N63" s="175">
        <f>'将来負担比率（分子）の構造'!M$44</f>
        <v>130</v>
      </c>
      <c r="O63" s="175"/>
      <c r="P63" s="175"/>
    </row>
    <row r="64" spans="1:16" x14ac:dyDescent="0.15">
      <c r="A64" s="175" t="s">
        <v>33</v>
      </c>
      <c r="B64" s="175">
        <f>'将来負担比率（分子）の構造'!I$43</f>
        <v>1725</v>
      </c>
      <c r="C64" s="175"/>
      <c r="D64" s="175"/>
      <c r="E64" s="175">
        <f>'将来負担比率（分子）の構造'!J$43</f>
        <v>1611</v>
      </c>
      <c r="F64" s="175"/>
      <c r="G64" s="175"/>
      <c r="H64" s="175">
        <f>'将来負担比率（分子）の構造'!K$43</f>
        <v>1571</v>
      </c>
      <c r="I64" s="175"/>
      <c r="J64" s="175"/>
      <c r="K64" s="175">
        <f>'将来負担比率（分子）の構造'!L$43</f>
        <v>1458</v>
      </c>
      <c r="L64" s="175"/>
      <c r="M64" s="175"/>
      <c r="N64" s="175">
        <f>'将来負担比率（分子）の構造'!M$43</f>
        <v>1410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12266</v>
      </c>
      <c r="C66" s="175"/>
      <c r="D66" s="175"/>
      <c r="E66" s="175">
        <f>'将来負担比率（分子）の構造'!J$41</f>
        <v>11628</v>
      </c>
      <c r="F66" s="175"/>
      <c r="G66" s="175"/>
      <c r="H66" s="175">
        <f>'将来負担比率（分子）の構造'!K$41</f>
        <v>11018</v>
      </c>
      <c r="I66" s="175"/>
      <c r="J66" s="175"/>
      <c r="K66" s="175">
        <f>'将来負担比率（分子）の構造'!L$41</f>
        <v>10170</v>
      </c>
      <c r="L66" s="175"/>
      <c r="M66" s="175"/>
      <c r="N66" s="175">
        <f>'将来負担比率（分子）の構造'!M$41</f>
        <v>9384</v>
      </c>
      <c r="O66" s="175"/>
      <c r="P66" s="175"/>
    </row>
    <row r="67" spans="1:16" x14ac:dyDescent="0.15">
      <c r="A67" s="175" t="s">
        <v>71</v>
      </c>
      <c r="B67" s="175" t="e">
        <f>NA()</f>
        <v>#N/A</v>
      </c>
      <c r="C67" s="175">
        <f>IF(ISNUMBER('将来負担比率（分子）の構造'!I$53), IF('将来負担比率（分子）の構造'!I$53 &lt; 0, 0, '将来負担比率（分子）の構造'!I$53), NA())</f>
        <v>2016</v>
      </c>
      <c r="D67" s="175" t="e">
        <f>NA()</f>
        <v>#N/A</v>
      </c>
      <c r="E67" s="175" t="e">
        <f>NA()</f>
        <v>#N/A</v>
      </c>
      <c r="F67" s="175">
        <f>IF(ISNUMBER('将来負担比率（分子）の構造'!J$53), IF('将来負担比率（分子）の構造'!J$53 &lt; 0, 0, '将来負担比率（分子）の構造'!J$53), NA())</f>
        <v>1982</v>
      </c>
      <c r="G67" s="175" t="e">
        <f>NA()</f>
        <v>#N/A</v>
      </c>
      <c r="H67" s="175" t="e">
        <f>NA()</f>
        <v>#N/A</v>
      </c>
      <c r="I67" s="175">
        <f>IF(ISNUMBER('将来負担比率（分子）の構造'!K$53), IF('将来負担比率（分子）の構造'!K$53 &lt; 0, 0, '将来負担比率（分子）の構造'!K$53), NA())</f>
        <v>1483</v>
      </c>
      <c r="J67" s="175" t="e">
        <f>NA()</f>
        <v>#N/A</v>
      </c>
      <c r="K67" s="175" t="e">
        <f>NA()</f>
        <v>#N/A</v>
      </c>
      <c r="L67" s="175">
        <f>IF(ISNUMBER('将来負担比率（分子）の構造'!L$53), IF('将来負担比率（分子）の構造'!L$53 &lt; 0, 0, '将来負担比率（分子）の構造'!L$53), NA())</f>
        <v>1012</v>
      </c>
      <c r="M67" s="175" t="e">
        <f>NA()</f>
        <v>#N/A</v>
      </c>
      <c r="N67" s="175" t="e">
        <f>NA()</f>
        <v>#N/A</v>
      </c>
      <c r="O67" s="175">
        <f>IF(ISNUMBER('将来負担比率（分子）の構造'!M$53), IF('将来負担比率（分子）の構造'!M$53 &lt; 0, 0, '将来負担比率（分子）の構造'!M$53), NA())</f>
        <v>857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684</v>
      </c>
      <c r="C72" s="179">
        <f>基金残高に係る経年分析!G55</f>
        <v>684</v>
      </c>
      <c r="D72" s="179">
        <f>基金残高に係る経年分析!H55</f>
        <v>684</v>
      </c>
    </row>
    <row r="73" spans="1:16" x14ac:dyDescent="0.15">
      <c r="A73" s="178" t="s">
        <v>74</v>
      </c>
      <c r="B73" s="179">
        <f>基金残高に係る経年分析!F56</f>
        <v>1162</v>
      </c>
      <c r="C73" s="179">
        <f>基金残高に係る経年分析!G56</f>
        <v>1202</v>
      </c>
      <c r="D73" s="179">
        <f>基金残高に係る経年分析!H56</f>
        <v>1350</v>
      </c>
    </row>
    <row r="74" spans="1:16" x14ac:dyDescent="0.15">
      <c r="A74" s="178" t="s">
        <v>75</v>
      </c>
      <c r="B74" s="179">
        <f>基金残高に係る経年分析!F57</f>
        <v>1352</v>
      </c>
      <c r="C74" s="179">
        <f>基金残高に係る経年分析!G57</f>
        <v>1347</v>
      </c>
      <c r="D74" s="179">
        <f>基金残高に係る経年分析!H57</f>
        <v>1297</v>
      </c>
    </row>
  </sheetData>
  <sheetProtection algorithmName="SHA-512" hashValue="f3bhUNmUA4j8tGl6MRgnVw3y4ozxxX8q54zOccsc1Q4VmwxEX+0d7wI8twFElH0M2+lYbPPFEYSLaQBOFs/nVg==" saltValue="8bPVBu9mtDT5IQ6n5WJV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2025-03-12T00:47:37Z</cp:lastPrinted>
  <dcterms:created xsi:type="dcterms:W3CDTF">2025-02-19T00:22:41Z</dcterms:created>
  <dcterms:modified xsi:type="dcterms:W3CDTF">2025-03-12T00:52:19Z</dcterms:modified>
  <cp:category/>
</cp:coreProperties>
</file>