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10_各課\01総務課\財政係\星の作業フォルダ\照会等\R7\20260201_公営企業に係る経営比較分析表（令和６年度決算）の分析・公表について\提出\"/>
    </mc:Choice>
  </mc:AlternateContent>
  <xr:revisionPtr revIDLastSave="0" documentId="13_ncr:1_{5514C36E-7B49-4822-9695-2F4A34557BF1}" xr6:coauthVersionLast="47" xr6:coauthVersionMax="47" xr10:uidLastSave="{00000000-0000-0000-0000-000000000000}"/>
  <workbookProtection workbookAlgorithmName="SHA-512" workbookHashValue="judh6NlPZ4KagCWk184QJ/pyydcusFziZURLnVhtn/QICQcSpBpBsob6QBdH1+whkpMTLrgrEIH/S2/zANnNXg==" workbookSaltValue="JYaMDYEiOxpvqODA0gdBu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H85" i="4"/>
  <c r="G85" i="4"/>
  <c r="BB10" i="4"/>
  <c r="AT10" i="4"/>
  <c r="AL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<sst xmlns="http://schemas.openxmlformats.org/spreadsheetml/2006/main" count="228" uniqueCount="113">
  <si>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</si>
  <si>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</si>
  <si>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</si>
  <si>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</si>
  <si>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</si>
  <si>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</si>
  <si>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</si>
  <si>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</si>
  <si>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</si>
  <si>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</si>
  <si>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</si>
  <si>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</si>
  <si>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</si>
  <si>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</si>
  <si>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</si>
  <si>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</si>
  <si>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</si>
  <si>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</si>
  <si>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</si>
  <si>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</si>
  <si>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</si>
  <si>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</si>
  <si>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</si>
  <si>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</si>
  <si>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</si>
  <si>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</si>
  <si>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</si>
  <si>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</si>
  <si>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</si>
  <si>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</si>
  <si>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</si>
  <si>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</si>
  <si>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</si>
  <si>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</si>
  <si>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</si>
  <si>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</si>
  <si>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</si>
  <si>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</si>
  <si>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</si>
  <si>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</si>
  <si>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</si>
  <si>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</si>
  <si>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</si>
  <si>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</si>
  <si>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</si>
  <si>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</si>
  <si>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</si>
  <si>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</si>
  <si>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</si>
  <si>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</si>
  <si>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</si>
  <si>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</si>
  <si>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</si>
  <si>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</si>
  <si>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</si>
  <si>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</si>
  <si>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</si>
  <si>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</si>
  <si>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</si>
  <si>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</si>
  <si>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</si>
  <si>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</si>
  <si>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</si>
  <si>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</si>
  <si>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</si>
  <si>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</si>
  <si>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</si>
  <si>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</si>
  <si>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</si>
  <si>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</si>
  <si>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</si>
  <si>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</si>
  <si>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</si>
  <si>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</si>
  <si>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</si>
  <si>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</si>
  <si>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</si>
  <si>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</si>
  <si>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</si>
  <si>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</si>
  <si>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</si>
  <si>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</si>
  <si>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</si>
  <si>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</si>
  <si>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</si>
  <si>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</si>
  <si>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</si>
  <si>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</si>
  <si>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</si>
  <si>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</si>
  <si>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</si>
  <si>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</si>
  <si>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</si>
  <si>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広尾町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</si>
  <si>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</si>
  <si>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</si>
  <si>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</si>
  <si>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</si>
  <si>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</si>
  <si>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</si>
  <si>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</si>
  <si>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</si>
  <si>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</si>
  <si>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</si>
  <si>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</si>
  <si>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</si>
  <si>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</si>
  <si>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</si>
  <si>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</si>
  <si>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</si>
  <si>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人口減少に伴う収入基盤の縮小と維持管理費・更新需要の増加が見込まれる中、中長期的な収支均衡の確保が課題である。
　今後も経費の適正化と更新投資の平準化を図るとともに、経営戦略や整備計画に基づく施設のダウンサイジング等や料金改定を検討する必要がある。
　また、事業運営に係る人材確保が困難となる中、業務の継続性を確保するために、外部委託等の活用により属人化の解消を図るなど、将来にわたり持続可能な事業運営を行う。</t>
    <rPh sb="1" eb="5">
      <t>ジンコウゲンショウ</t>
    </rPh>
    <rPh sb="6" eb="7">
      <t>トモナ</t>
    </rPh>
    <rPh sb="58" eb="60">
      <t>コンゴ</t>
    </rPh>
    <rPh sb="84" eb="88">
      <t>ケイエイセンリャク</t>
    </rPh>
    <rPh sb="89" eb="93">
      <t>セイビケイカク</t>
    </rPh>
    <rPh sb="94" eb="95">
      <t>モト</t>
    </rPh>
    <rPh sb="97" eb="99">
      <t>シセツ</t>
    </rPh>
    <rPh sb="108" eb="109">
      <t>トウ</t>
    </rPh>
    <rPh sb="110" eb="114">
      <t>リョウキンカイテイ</t>
    </rPh>
    <rPh sb="115" eb="117">
      <t>ケントウ</t>
    </rPh>
    <rPh sb="119" eb="121">
      <t>ヒツヨウ</t>
    </rPh>
    <rPh sb="187" eb="189">
      <t>ショウライ</t>
    </rPh>
    <rPh sb="193" eb="197">
      <t>ジゾクカノウ</t>
    </rPh>
    <rPh sb="198" eb="202">
      <t>ジギョウウンエイ</t>
    </rPh>
    <rPh sb="203" eb="204">
      <t>オコナ</t>
    </rPh>
    <phoneticPr fontId="4"/>
  </si>
  <si>
    <t>　今後耐用年数を迎える施設・設備に係る更新需要の増加が見込まれるため、更新の優先順位付けと投資の平準化を図り、計画的な更新を図る必要がある。
　また、管路経年化が進んでいる状況にあり、今後突発的な修繕費の増加が予想されるため、重要度や影響度を踏まえ、アセットマネジメントを活用しながら計画的な更新を進める必要がある。</t>
    <rPh sb="1" eb="3">
      <t>コンゴ</t>
    </rPh>
    <rPh sb="3" eb="7">
      <t>タイヨウネンスウ</t>
    </rPh>
    <rPh sb="8" eb="9">
      <t>ムカ</t>
    </rPh>
    <rPh sb="11" eb="13">
      <t>シセツ</t>
    </rPh>
    <rPh sb="14" eb="16">
      <t>セツビ</t>
    </rPh>
    <rPh sb="17" eb="18">
      <t>カカ</t>
    </rPh>
    <rPh sb="33" eb="36">
      <t>ジギョウヒ</t>
    </rPh>
    <rPh sb="37" eb="39">
      <t>ゾウゲン</t>
    </rPh>
    <rPh sb="51" eb="53">
      <t>コンゴ</t>
    </rPh>
    <rPh sb="62" eb="63">
      <t>ハカ</t>
    </rPh>
    <rPh sb="64" eb="66">
      <t>ヒツヨウ</t>
    </rPh>
    <rPh sb="81" eb="82">
      <t>スス</t>
    </rPh>
    <rPh sb="86" eb="88">
      <t>ジョウキョウ</t>
    </rPh>
    <rPh sb="92" eb="94">
      <t>コンゴ</t>
    </rPh>
    <rPh sb="94" eb="97">
      <t>トッパツテキ</t>
    </rPh>
    <rPh sb="98" eb="101">
      <t>シュウゼンヒ</t>
    </rPh>
    <rPh sb="102" eb="104">
      <t>ゾウカ</t>
    </rPh>
    <rPh sb="105" eb="107">
      <t>ヨソウ</t>
    </rPh>
    <rPh sb="136" eb="138">
      <t>カツヨウカイテイユウシュウリツ</t>
    </rPh>
    <phoneticPr fontId="4"/>
  </si>
  <si>
    <t>・経常収支比率
　収支の安定性は概ね維持されている一方、事業費の増減により変動しやすいため、今後も経費の適正化を図る必要がある。
・累積欠損金比率
　現状、欠損金は発生していないが、今後も欠損を生じさせない収支管理が求められる。
・流動比率
　短期的な資金余力は確保されているが、令和5年度に簡易水道部門が法適化し、会計統合されたことにより流動比率が減少傾向にあるため、資金収支の見通しを踏まえた計画的な管理を行う必要がある。
・企業債残高対給水収益比率
　類似団体と比較し、低い水準にあるが今後の更新需要を踏まえ、将来負担に配慮しつつ、更新需要に応じた適切な活用を行う必要がある。
・料金回収率／給水原価
　料金収入で費用を賄い切れない状況が続いているため、経費の適正化に取り組むとともに、必要に応じて料金改定を検討する必要がある。
・施設利用率/有収率
　需要変化により過大・過小な施設能力となっている施設がある。有収率は概ね安定しており、今後も漏水調査・修繕等を継続し、有収率の改善を図る。</t>
    <rPh sb="28" eb="31">
      <t>ジギョウヒ</t>
    </rPh>
    <rPh sb="32" eb="34">
      <t>ゾウゲン</t>
    </rPh>
    <rPh sb="46" eb="48">
      <t>コンゴ</t>
    </rPh>
    <rPh sb="58" eb="60">
      <t>ヒツヨウ</t>
    </rPh>
    <rPh sb="79" eb="82">
      <t>ケッソンキン</t>
    </rPh>
    <rPh sb="83" eb="85">
      <t>ハッセイ</t>
    </rPh>
    <rPh sb="92" eb="94">
      <t>コンゴ</t>
    </rPh>
    <rPh sb="109" eb="110">
      <t>モト</t>
    </rPh>
    <rPh sb="142" eb="144">
      <t>レイワ</t>
    </rPh>
    <rPh sb="145" eb="147">
      <t>ネンド</t>
    </rPh>
    <rPh sb="148" eb="152">
      <t>カンイスイドウ</t>
    </rPh>
    <rPh sb="152" eb="154">
      <t>ブモン</t>
    </rPh>
    <rPh sb="160" eb="162">
      <t>カイケイ</t>
    </rPh>
    <rPh sb="172" eb="176">
      <t>リュウドウヒリツ</t>
    </rPh>
    <rPh sb="202" eb="204">
      <t>ルイジ</t>
    </rPh>
    <rPh sb="204" eb="206">
      <t>ダンタイ</t>
    </rPh>
    <rPh sb="207" eb="209">
      <t>ヒカク</t>
    </rPh>
    <rPh sb="211" eb="212">
      <t>ヒク</t>
    </rPh>
    <rPh sb="213" eb="215">
      <t>スイジュン</t>
    </rPh>
    <rPh sb="219" eb="221">
      <t>コンゴ</t>
    </rPh>
    <rPh sb="222" eb="226">
      <t>コウシンジュヨウ</t>
    </rPh>
    <rPh sb="227" eb="228">
      <t>フ</t>
    </rPh>
    <rPh sb="256" eb="257">
      <t>オコナ</t>
    </rPh>
    <rPh sb="258" eb="260">
      <t>ヒツヨウ</t>
    </rPh>
    <rPh sb="328" eb="330">
      <t>カイテイ</t>
    </rPh>
    <rPh sb="409" eb="411">
      <t>シセツ</t>
    </rPh>
    <rPh sb="415" eb="418">
      <t>ユウシュウリツ</t>
    </rPh>
    <rPh sb="419" eb="420">
      <t>オオム</t>
    </rPh>
    <rPh sb="421" eb="423">
      <t>アンテイ</t>
    </rPh>
    <rPh sb="428" eb="430">
      <t>コンゴ</t>
    </rPh>
    <rPh sb="444" eb="447">
      <t>ユウシュウリツ</t>
    </rPh>
    <rPh sb="448" eb="450">
      <t>カイゼン</t>
    </rPh>
    <rPh sb="451" eb="45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</si>
</sst>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0.71</c:v>
                </c:pt>
                <c:pt idx="2">
                  <c:v>0.48</c:v>
                </c:pt>
                <c:pt idx="3">
                  <c:v>0.33</c:v>
                </c:pt>
                <c:pt idx="4">
                  <c:v>0.23</c:v>
                </c:pt>
              </c:numCache>
            </c:numRef>
          </c:val>
          <c:extLst>
            <c:ext xmlns:c16="http://schemas.microsoft.com/office/drawing/2014/chart" uri="{C3380CC4-5D6E-409C-BE32-E72D297353CC}">
              <c16:uniqueId val="{00000000-C679-4E44-8D8E-8DB5B75F9A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0.35</c:v>
                </c:pt>
                <c:pt idx="3">
                  <c:v>0.56000000000000005</c:v>
                </c:pt>
                <c:pt idx="4">
                  <c:v>0.54</c:v>
                </c:pt>
              </c:numCache>
            </c:numRef>
          </c:val>
          <c:smooth val="0"/>
          <c:extLst>
            <c:ext xmlns:c16="http://schemas.microsoft.com/office/drawing/2014/chart" uri="{C3380CC4-5D6E-409C-BE32-E72D297353CC}">
              <c16:uniqueId val="{00000001-C679-4E44-8D8E-8DB5B75F9A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57.93</c:v>
                </c:pt>
                <c:pt idx="1">
                  <c:v>57.76</c:v>
                </c:pt>
                <c:pt idx="2">
                  <c:v>55.39</c:v>
                </c:pt>
                <c:pt idx="3">
                  <c:v>56.81</c:v>
                </c:pt>
                <c:pt idx="4">
                  <c:v>59.44</c:v>
                </c:pt>
              </c:numCache>
            </c:numRef>
          </c:val>
          <c:extLst>
            <c:ext xmlns:c16="http://schemas.microsoft.com/office/drawing/2014/chart" uri="{C3380CC4-5D6E-409C-BE32-E72D297353CC}">
              <c16:uniqueId val="{00000000-D466-4E50-B51B-4DCA7A40C1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41.14</c:v>
                </c:pt>
                <c:pt idx="3">
                  <c:v>49.76</c:v>
                </c:pt>
                <c:pt idx="4">
                  <c:v>49.74</c:v>
                </c:pt>
              </c:numCache>
            </c:numRef>
          </c:val>
          <c:smooth val="0"/>
          <c:extLst>
            <c:ext xmlns:c16="http://schemas.microsoft.com/office/drawing/2014/chart" uri="{C3380CC4-5D6E-409C-BE32-E72D297353CC}">
              <c16:uniqueId val="{00000001-D466-4E50-B51B-4DCA7A40C1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81.66</c:v>
                </c:pt>
                <c:pt idx="1">
                  <c:v>80.19</c:v>
                </c:pt>
                <c:pt idx="2">
                  <c:v>81.540000000000006</c:v>
                </c:pt>
                <c:pt idx="3">
                  <c:v>81.349999999999994</c:v>
                </c:pt>
                <c:pt idx="4">
                  <c:v>79.209999999999994</c:v>
                </c:pt>
              </c:numCache>
            </c:numRef>
          </c:val>
          <c:extLst>
            <c:ext xmlns:c16="http://schemas.microsoft.com/office/drawing/2014/chart" uri="{C3380CC4-5D6E-409C-BE32-E72D297353CC}">
              <c16:uniqueId val="{00000000-810E-4819-89A7-7B753CDEB4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70.42</c:v>
                </c:pt>
                <c:pt idx="3">
                  <c:v>76.64</c:v>
                </c:pt>
                <c:pt idx="4">
                  <c:v>75.37</c:v>
                </c:pt>
              </c:numCache>
            </c:numRef>
          </c:val>
          <c:smooth val="0"/>
          <c:extLst>
            <c:ext xmlns:c16="http://schemas.microsoft.com/office/drawing/2014/chart" uri="{C3380CC4-5D6E-409C-BE32-E72D297353CC}">
              <c16:uniqueId val="{00000001-810E-4819-89A7-7B753CDEB4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100.66</c:v>
                </c:pt>
                <c:pt idx="1">
                  <c:v>95.77</c:v>
                </c:pt>
                <c:pt idx="2">
                  <c:v>97.63</c:v>
                </c:pt>
                <c:pt idx="3">
                  <c:v>102.41</c:v>
                </c:pt>
                <c:pt idx="4">
                  <c:v>104.05</c:v>
                </c:pt>
              </c:numCache>
            </c:numRef>
          </c:val>
          <c:extLst>
            <c:ext xmlns:c16="http://schemas.microsoft.com/office/drawing/2014/chart" uri="{C3380CC4-5D6E-409C-BE32-E72D297353CC}">
              <c16:uniqueId val="{00000000-B67A-4BB9-AAC6-58E3DF6A63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106.93</c:v>
                </c:pt>
                <c:pt idx="3">
                  <c:v>106.46</c:v>
                </c:pt>
                <c:pt idx="4">
                  <c:v>103.41</c:v>
                </c:pt>
              </c:numCache>
            </c:numRef>
          </c:val>
          <c:smooth val="0"/>
          <c:extLst>
            <c:ext xmlns:c16="http://schemas.microsoft.com/office/drawing/2014/chart" uri="{C3380CC4-5D6E-409C-BE32-E72D297353CC}">
              <c16:uniqueId val="{00000001-B67A-4BB9-AAC6-58E3DF6A63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39.700000000000003</c:v>
                </c:pt>
                <c:pt idx="1">
                  <c:v>41.79</c:v>
                </c:pt>
                <c:pt idx="2">
                  <c:v>43.76</c:v>
                </c:pt>
                <c:pt idx="3">
                  <c:v>33.46</c:v>
                </c:pt>
                <c:pt idx="4">
                  <c:v>36.36</c:v>
                </c:pt>
              </c:numCache>
            </c:numRef>
          </c:val>
          <c:extLst>
            <c:ext xmlns:c16="http://schemas.microsoft.com/office/drawing/2014/chart" uri="{C3380CC4-5D6E-409C-BE32-E72D297353CC}">
              <c16:uniqueId val="{00000000-97EA-422C-BC64-D2690D65CB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52.14</c:v>
                </c:pt>
                <c:pt idx="3">
                  <c:v>51.38</c:v>
                </c:pt>
                <c:pt idx="4">
                  <c:v>52.3</c:v>
                </c:pt>
              </c:numCache>
            </c:numRef>
          </c:val>
          <c:smooth val="0"/>
          <c:extLst>
            <c:ext xmlns:c16="http://schemas.microsoft.com/office/drawing/2014/chart" uri="{C3380CC4-5D6E-409C-BE32-E72D297353CC}">
              <c16:uniqueId val="{00000001-97EA-422C-BC64-D2690D65CB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16.329999999999998</c:v>
                </c:pt>
                <c:pt idx="1">
                  <c:v>17.510000000000002</c:v>
                </c:pt>
                <c:pt idx="2">
                  <c:v>16.68</c:v>
                </c:pt>
                <c:pt idx="3">
                  <c:v>25.72</c:v>
                </c:pt>
                <c:pt idx="4">
                  <c:v>26.11</c:v>
                </c:pt>
              </c:numCache>
            </c:numRef>
          </c:val>
          <c:extLst>
            <c:ext xmlns:c16="http://schemas.microsoft.com/office/drawing/2014/chart" uri="{C3380CC4-5D6E-409C-BE32-E72D297353CC}">
              <c16:uniqueId val="{00000000-D439-4762-A9F1-59D0CE3687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21.01</c:v>
                </c:pt>
                <c:pt idx="3">
                  <c:v>21.6</c:v>
                </c:pt>
                <c:pt idx="4">
                  <c:v>23.36</c:v>
                </c:pt>
              </c:numCache>
            </c:numRef>
          </c:val>
          <c:smooth val="0"/>
          <c:extLst>
            <c:ext xmlns:c16="http://schemas.microsoft.com/office/drawing/2014/chart" uri="{C3380CC4-5D6E-409C-BE32-E72D297353CC}">
              <c16:uniqueId val="{00000001-D439-4762-A9F1-59D0CE3687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5.8</c:v>
                </c:pt>
                <c:pt idx="2">
                  <c:v>3.06</c:v>
                </c:pt>
                <c:pt idx="3" formatCode="#,##0.00;&quot;△&quot;#,##0.00">
                  <c:v>0</c:v>
                </c:pt>
                <c:pt idx="4" formatCode="#,##0.00;&quot;△&quot;#,##0.00">
                  <c:v>0</c:v>
                </c:pt>
              </c:numCache>
            </c:numRef>
          </c:val>
          <c:extLst>
            <c:ext xmlns:c16="http://schemas.microsoft.com/office/drawing/2014/chart" uri="{C3380CC4-5D6E-409C-BE32-E72D297353CC}">
              <c16:uniqueId val="{00000000-1248-4C80-B315-ED8B97DB7C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20.41</c:v>
                </c:pt>
                <c:pt idx="3">
                  <c:v>27.85</c:v>
                </c:pt>
                <c:pt idx="4">
                  <c:v>28</c:v>
                </c:pt>
              </c:numCache>
            </c:numRef>
          </c:val>
          <c:smooth val="0"/>
          <c:extLst>
            <c:ext xmlns:c16="http://schemas.microsoft.com/office/drawing/2014/chart" uri="{C3380CC4-5D6E-409C-BE32-E72D297353CC}">
              <c16:uniqueId val="{00000001-1248-4C80-B315-ED8B97DB7C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686.01</c:v>
                </c:pt>
                <c:pt idx="1">
                  <c:v>661.93</c:v>
                </c:pt>
                <c:pt idx="2">
                  <c:v>650.80999999999995</c:v>
                </c:pt>
                <c:pt idx="3">
                  <c:v>350.7</c:v>
                </c:pt>
                <c:pt idx="4">
                  <c:v>250.94</c:v>
                </c:pt>
              </c:numCache>
            </c:numRef>
          </c:val>
          <c:extLst>
            <c:ext xmlns:c16="http://schemas.microsoft.com/office/drawing/2014/chart" uri="{C3380CC4-5D6E-409C-BE32-E72D297353CC}">
              <c16:uniqueId val="{00000000-E0CD-43C7-AE64-1C2E0F29A6A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345.42</c:v>
                </c:pt>
                <c:pt idx="3">
                  <c:v>311.12</c:v>
                </c:pt>
                <c:pt idx="4">
                  <c:v>293.51</c:v>
                </c:pt>
              </c:numCache>
            </c:numRef>
          </c:val>
          <c:smooth val="0"/>
          <c:extLst>
            <c:ext xmlns:c16="http://schemas.microsoft.com/office/drawing/2014/chart" uri="{C3380CC4-5D6E-409C-BE32-E72D297353CC}">
              <c16:uniqueId val="{00000001-E0CD-43C7-AE64-1C2E0F29A6A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257.01</c:v>
                </c:pt>
                <c:pt idx="1">
                  <c:v>244.34</c:v>
                </c:pt>
                <c:pt idx="2">
                  <c:v>262.33999999999997</c:v>
                </c:pt>
                <c:pt idx="3">
                  <c:v>332.09</c:v>
                </c:pt>
                <c:pt idx="4">
                  <c:v>288.51</c:v>
                </c:pt>
              </c:numCache>
            </c:numRef>
          </c:val>
          <c:extLst>
            <c:ext xmlns:c16="http://schemas.microsoft.com/office/drawing/2014/chart" uri="{C3380CC4-5D6E-409C-BE32-E72D297353CC}">
              <c16:uniqueId val="{00000000-9E15-44C4-8134-ECBE38A59B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631.39</c:v>
                </c:pt>
                <c:pt idx="3">
                  <c:v>515.14</c:v>
                </c:pt>
                <c:pt idx="4">
                  <c:v>498.34</c:v>
                </c:pt>
              </c:numCache>
            </c:numRef>
          </c:val>
          <c:smooth val="0"/>
          <c:extLst>
            <c:ext xmlns:c16="http://schemas.microsoft.com/office/drawing/2014/chart" uri="{C3380CC4-5D6E-409C-BE32-E72D297353CC}">
              <c16:uniqueId val="{00000001-9E15-44C4-8134-ECBE38A59B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86.91</c:v>
                </c:pt>
                <c:pt idx="1">
                  <c:v>81.13</c:v>
                </c:pt>
                <c:pt idx="2">
                  <c:v>76.39</c:v>
                </c:pt>
                <c:pt idx="3">
                  <c:v>77.650000000000006</c:v>
                </c:pt>
                <c:pt idx="4">
                  <c:v>77.569999999999993</c:v>
                </c:pt>
              </c:numCache>
            </c:numRef>
          </c:val>
          <c:extLst>
            <c:ext xmlns:c16="http://schemas.microsoft.com/office/drawing/2014/chart" uri="{C3380CC4-5D6E-409C-BE32-E72D297353CC}">
              <c16:uniqueId val="{00000000-00E8-423C-A2AB-47D66C0DF0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76.55</c:v>
                </c:pt>
                <c:pt idx="3">
                  <c:v>84.16</c:v>
                </c:pt>
                <c:pt idx="4">
                  <c:v>81.45</c:v>
                </c:pt>
              </c:numCache>
            </c:numRef>
          </c:val>
          <c:smooth val="0"/>
          <c:extLst>
            <c:ext xmlns:c16="http://schemas.microsoft.com/office/drawing/2014/chart" uri="{C3380CC4-5D6E-409C-BE32-E72D297353CC}">
              <c16:uniqueId val="{00000001-00E8-423C-A2AB-47D66C0DF0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247.85</c:v>
                </c:pt>
                <c:pt idx="1">
                  <c:v>268.24</c:v>
                </c:pt>
                <c:pt idx="2">
                  <c:v>254.78</c:v>
                </c:pt>
                <c:pt idx="3">
                  <c:v>201.68</c:v>
                </c:pt>
                <c:pt idx="4">
                  <c:v>209.07</c:v>
                </c:pt>
              </c:numCache>
            </c:numRef>
          </c:val>
          <c:extLst>
            <c:ext xmlns:c16="http://schemas.microsoft.com/office/drawing/2014/chart" uri="{C3380CC4-5D6E-409C-BE32-E72D297353CC}">
              <c16:uniqueId val="{00000000-9615-43B5-A216-F5D52A9031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269.25</c:v>
                </c:pt>
                <c:pt idx="3">
                  <c:v>230.21</c:v>
                </c:pt>
                <c:pt idx="4">
                  <c:v>240.31</c:v>
                </c:pt>
              </c:numCache>
            </c:numRef>
          </c:val>
          <c:smooth val="0"/>
          <c:extLst>
            <c:ext xmlns:c16="http://schemas.microsoft.com/office/drawing/2014/chart" uri="{C3380CC4-5D6E-409C-BE32-E72D297353CC}">
              <c16:uniqueId val="{00000001-9615-43B5-A216-F5D52A9031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広尾町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5880</v>
      </c>
      <c r="AM8" s="65"/>
      <c r="AN8" s="65"/>
      <c r="AO8" s="65"/>
      <c r="AP8" s="65"/>
      <c r="AQ8" s="65"/>
      <c r="AR8" s="65"/>
      <c r="AS8" s="65"/>
      <c r="AT8" s="36">
        <f>データ!$S$6</f>
        <v>596.48</v>
      </c>
      <c r="AU8" s="37"/>
      <c r="AV8" s="37"/>
      <c r="AW8" s="37"/>
      <c r="AX8" s="37"/>
      <c r="AY8" s="37"/>
      <c r="AZ8" s="37"/>
      <c r="BA8" s="37"/>
      <c r="BB8" s="54">
        <f>データ!$T$6</f>
        <v>9.86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83.54</v>
      </c>
      <c r="J10" s="37"/>
      <c r="K10" s="37"/>
      <c r="L10" s="37"/>
      <c r="M10" s="37"/>
      <c r="N10" s="37"/>
      <c r="O10" s="64"/>
      <c r="P10" s="54">
        <f>データ!$P$6</f>
        <v>99.59</v>
      </c>
      <c r="Q10" s="54"/>
      <c r="R10" s="54"/>
      <c r="S10" s="54"/>
      <c r="T10" s="54"/>
      <c r="U10" s="54"/>
      <c r="V10" s="54"/>
      <c r="W10" s="65">
        <f>データ!$Q$6</f>
        <v>4400</v>
      </c>
      <c r="X10" s="65"/>
      <c r="Y10" s="65"/>
      <c r="Z10" s="65"/>
      <c r="AA10" s="65"/>
      <c r="AB10" s="65"/>
      <c r="AC10" s="65"/>
      <c r="AD10" s="2"/>
      <c r="AE10" s="2"/>
      <c r="AF10" s="2"/>
      <c r="AG10" s="2"/>
      <c r="AH10" s="2"/>
      <c r="AI10" s="2"/>
      <c r="AJ10" s="2"/>
      <c r="AK10" s="2"/>
      <c r="AL10" s="65">
        <f>データ!$U$6</f>
        <v>5773</v>
      </c>
      <c r="AM10" s="65"/>
      <c r="AN10" s="65"/>
      <c r="AO10" s="65"/>
      <c r="AP10" s="65"/>
      <c r="AQ10" s="65"/>
      <c r="AR10" s="65"/>
      <c r="AS10" s="65"/>
      <c r="AT10" s="36">
        <f>データ!$V$6</f>
        <v>117.78</v>
      </c>
      <c r="AU10" s="37"/>
      <c r="AV10" s="37"/>
      <c r="AW10" s="37"/>
      <c r="AX10" s="37"/>
      <c r="AY10" s="37"/>
      <c r="AZ10" s="37"/>
      <c r="BA10" s="37"/>
      <c r="BB10" s="54">
        <f>データ!$W$6</f>
        <v>49.02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mefZytON6poYib+LV8csMd2oFlJvZOfZ943suwvk2ClCll3GPg4iD7s6oWf1PJH3SyTpYsKyy7C55h41FjqNw==" saltValue="7cYmVKmO+9sLuUCgXREU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16420</v>
      </c>
      <c r="D6" s="20">
        <f t="shared" si="3"/>
        <v>46</v>
      </c>
      <c r="E6" s="20">
        <f t="shared" si="3"/>
        <v>1</v>
      </c>
      <c r="F6" s="20">
        <f t="shared" si="3"/>
        <v>0</v>
      </c>
      <c r="G6" s="20">
        <f t="shared" si="3"/>
        <v>1</v>
      </c>
      <c r="H6" s="20" t="str">
        <f t="shared" si="3"/>
        <v>北海道　広尾町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83.54</v>
      </c>
      <c r="P6" s="21">
        <f t="shared" si="3"/>
        <v>99.59</v>
      </c>
      <c r="Q6" s="21">
        <f t="shared" si="3"/>
        <v>4400</v>
      </c>
      <c r="R6" s="21">
        <f t="shared" si="3"/>
        <v>5880</v>
      </c>
      <c r="S6" s="21">
        <f t="shared" si="3"/>
        <v>596.48</v>
      </c>
      <c r="T6" s="21">
        <f t="shared" si="3"/>
        <v>9.86</v>
      </c>
      <c r="U6" s="21">
        <f t="shared" si="3"/>
        <v>5773</v>
      </c>
      <c r="V6" s="21">
        <f t="shared" si="3"/>
        <v>117.78</v>
      </c>
      <c r="W6" s="21">
        <f t="shared" si="3"/>
        <v>49.02</v>
      </c>
      <c r="X6" s="22">
        <f>IF(X7="",NA(),X7)</f>
        <v>100.66</v>
      </c>
      <c r="Y6" s="22">
        <f t="shared" ref="Y6:AG6" si="4">IF(Y7="",NA(),Y7)</f>
        <v>95.77</v>
      </c>
      <c r="Z6" s="22">
        <f t="shared" si="4"/>
        <v>97.63</v>
      </c>
      <c r="AA6" s="22">
        <f t="shared" si="4"/>
        <v>102.41</v>
      </c>
      <c r="AB6" s="22">
        <f t="shared" si="4"/>
        <v>104.05</v>
      </c>
      <c r="AC6" s="22">
        <f t="shared" si="4"/>
        <v>105.34</v>
      </c>
      <c r="AD6" s="22">
        <f t="shared" si="4"/>
        <v>105.77</v>
      </c>
      <c r="AE6" s="22">
        <f t="shared" si="4"/>
        <v>106.93</v>
      </c>
      <c r="AF6" s="22">
        <f t="shared" si="4"/>
        <v>106.46</v>
      </c>
      <c r="AG6" s="22">
        <f t="shared" si="4"/>
        <v>103.41</v>
      </c>
      <c r="AH6" s="21" t="str">
        <f>IF(AH7="","",IF(AH7="-","【-】","【"&amp;SUBSTITUTE(TEXT(AH7,"#,##0.00"),"-","△")&amp;"】"))</f>
        <v>【107.26】</v>
      </c>
      <c r="AI6" s="21">
        <f>IF(AI7="",NA(),AI7)</f>
        <v>0</v>
      </c>
      <c r="AJ6" s="22">
        <f t="shared" ref="AJ6:AR6" si="5">IF(AJ7="",NA(),AJ7)</f>
        <v>5.8</v>
      </c>
      <c r="AK6" s="22">
        <f t="shared" si="5"/>
        <v>3.06</v>
      </c>
      <c r="AL6" s="21">
        <f t="shared" si="5"/>
        <v>0</v>
      </c>
      <c r="AM6" s="21">
        <f t="shared" si="5"/>
        <v>0</v>
      </c>
      <c r="AN6" s="22">
        <f t="shared" si="5"/>
        <v>24.04</v>
      </c>
      <c r="AO6" s="22">
        <f t="shared" si="5"/>
        <v>28.03</v>
      </c>
      <c r="AP6" s="22">
        <f t="shared" si="5"/>
        <v>20.41</v>
      </c>
      <c r="AQ6" s="22">
        <f t="shared" si="5"/>
        <v>27.85</v>
      </c>
      <c r="AR6" s="22">
        <f t="shared" si="5"/>
        <v>28</v>
      </c>
      <c r="AS6" s="21" t="str">
        <f>IF(AS7="","",IF(AS7="-","【-】","【"&amp;SUBSTITUTE(TEXT(AS7,"#,##0.00"),"-","△")&amp;"】"))</f>
        <v>【1.61】</v>
      </c>
      <c r="AT6" s="22">
        <f>IF(AT7="",NA(),AT7)</f>
        <v>686.01</v>
      </c>
      <c r="AU6" s="22">
        <f t="shared" ref="AU6:BC6" si="6">IF(AU7="",NA(),AU7)</f>
        <v>661.93</v>
      </c>
      <c r="AV6" s="22">
        <f t="shared" si="6"/>
        <v>650.80999999999995</v>
      </c>
      <c r="AW6" s="22">
        <f t="shared" si="6"/>
        <v>350.7</v>
      </c>
      <c r="AX6" s="22">
        <f t="shared" si="6"/>
        <v>250.94</v>
      </c>
      <c r="AY6" s="22">
        <f t="shared" si="6"/>
        <v>305.08</v>
      </c>
      <c r="AZ6" s="22">
        <f t="shared" si="6"/>
        <v>305.33999999999997</v>
      </c>
      <c r="BA6" s="22">
        <f t="shared" si="6"/>
        <v>345.42</v>
      </c>
      <c r="BB6" s="22">
        <f t="shared" si="6"/>
        <v>311.12</v>
      </c>
      <c r="BC6" s="22">
        <f t="shared" si="6"/>
        <v>293.51</v>
      </c>
      <c r="BD6" s="21" t="str">
        <f>IF(BD7="","",IF(BD7="-","【-】","【"&amp;SUBSTITUTE(TEXT(BD7,"#,##0.00"),"-","△")&amp;"】"))</f>
        <v>【239.69】</v>
      </c>
      <c r="BE6" s="22">
        <f>IF(BE7="",NA(),BE7)</f>
        <v>257.01</v>
      </c>
      <c r="BF6" s="22">
        <f t="shared" ref="BF6:BN6" si="7">IF(BF7="",NA(),BF7)</f>
        <v>244.34</v>
      </c>
      <c r="BG6" s="22">
        <f t="shared" si="7"/>
        <v>262.33999999999997</v>
      </c>
      <c r="BH6" s="22">
        <f t="shared" si="7"/>
        <v>332.09</v>
      </c>
      <c r="BI6" s="22">
        <f t="shared" si="7"/>
        <v>288.51</v>
      </c>
      <c r="BJ6" s="22">
        <f t="shared" si="7"/>
        <v>585.59</v>
      </c>
      <c r="BK6" s="22">
        <f t="shared" si="7"/>
        <v>561.34</v>
      </c>
      <c r="BL6" s="22">
        <f t="shared" si="7"/>
        <v>631.39</v>
      </c>
      <c r="BM6" s="22">
        <f t="shared" si="7"/>
        <v>515.14</v>
      </c>
      <c r="BN6" s="22">
        <f t="shared" si="7"/>
        <v>498.34</v>
      </c>
      <c r="BO6" s="21" t="str">
        <f>IF(BO7="","",IF(BO7="-","【-】","【"&amp;SUBSTITUTE(TEXT(BO7,"#,##0.00"),"-","△")&amp;"】"))</f>
        <v>【264.86】</v>
      </c>
      <c r="BP6" s="22">
        <f>IF(BP7="",NA(),BP7)</f>
        <v>86.91</v>
      </c>
      <c r="BQ6" s="22">
        <f t="shared" ref="BQ6:BY6" si="8">IF(BQ7="",NA(),BQ7)</f>
        <v>81.13</v>
      </c>
      <c r="BR6" s="22">
        <f t="shared" si="8"/>
        <v>76.39</v>
      </c>
      <c r="BS6" s="22">
        <f t="shared" si="8"/>
        <v>77.650000000000006</v>
      </c>
      <c r="BT6" s="22">
        <f t="shared" si="8"/>
        <v>77.569999999999993</v>
      </c>
      <c r="BU6" s="22">
        <f t="shared" si="8"/>
        <v>82.78</v>
      </c>
      <c r="BV6" s="22">
        <f t="shared" si="8"/>
        <v>84.82</v>
      </c>
      <c r="BW6" s="22">
        <f t="shared" si="8"/>
        <v>76.55</v>
      </c>
      <c r="BX6" s="22">
        <f t="shared" si="8"/>
        <v>84.16</v>
      </c>
      <c r="BY6" s="22">
        <f t="shared" si="8"/>
        <v>81.45</v>
      </c>
      <c r="BZ6" s="21" t="str">
        <f>IF(BZ7="","",IF(BZ7="-","【-】","【"&amp;SUBSTITUTE(TEXT(BZ7,"#,##0.00"),"-","△")&amp;"】"))</f>
        <v>【97.59】</v>
      </c>
      <c r="CA6" s="22">
        <f>IF(CA7="",NA(),CA7)</f>
        <v>247.85</v>
      </c>
      <c r="CB6" s="22">
        <f t="shared" ref="CB6:CJ6" si="9">IF(CB7="",NA(),CB7)</f>
        <v>268.24</v>
      </c>
      <c r="CC6" s="22">
        <f t="shared" si="9"/>
        <v>254.78</v>
      </c>
      <c r="CD6" s="22">
        <f t="shared" si="9"/>
        <v>201.68</v>
      </c>
      <c r="CE6" s="22">
        <f t="shared" si="9"/>
        <v>209.07</v>
      </c>
      <c r="CF6" s="22">
        <f t="shared" si="9"/>
        <v>225.09</v>
      </c>
      <c r="CG6" s="22">
        <f t="shared" si="9"/>
        <v>224.82</v>
      </c>
      <c r="CH6" s="22">
        <f t="shared" si="9"/>
        <v>269.25</v>
      </c>
      <c r="CI6" s="22">
        <f t="shared" si="9"/>
        <v>230.21</v>
      </c>
      <c r="CJ6" s="22">
        <f t="shared" si="9"/>
        <v>240.31</v>
      </c>
      <c r="CK6" s="21" t="str">
        <f>IF(CK7="","",IF(CK7="-","【-】","【"&amp;SUBSTITUTE(TEXT(CK7,"#,##0.00"),"-","△")&amp;"】"))</f>
        <v>【181.66】</v>
      </c>
      <c r="CL6" s="22">
        <f>IF(CL7="",NA(),CL7)</f>
        <v>57.93</v>
      </c>
      <c r="CM6" s="22">
        <f t="shared" ref="CM6:CU6" si="10">IF(CM7="",NA(),CM7)</f>
        <v>57.76</v>
      </c>
      <c r="CN6" s="22">
        <f t="shared" si="10"/>
        <v>55.39</v>
      </c>
      <c r="CO6" s="22">
        <f t="shared" si="10"/>
        <v>56.81</v>
      </c>
      <c r="CP6" s="22">
        <f t="shared" si="10"/>
        <v>59.44</v>
      </c>
      <c r="CQ6" s="22">
        <f t="shared" si="10"/>
        <v>49.38</v>
      </c>
      <c r="CR6" s="22">
        <f t="shared" si="10"/>
        <v>50.09</v>
      </c>
      <c r="CS6" s="22">
        <f t="shared" si="10"/>
        <v>41.14</v>
      </c>
      <c r="CT6" s="22">
        <f t="shared" si="10"/>
        <v>49.76</v>
      </c>
      <c r="CU6" s="22">
        <f t="shared" si="10"/>
        <v>49.74</v>
      </c>
      <c r="CV6" s="21" t="str">
        <f>IF(CV7="","",IF(CV7="-","【-】","【"&amp;SUBSTITUTE(TEXT(CV7,"#,##0.00"),"-","△")&amp;"】"))</f>
        <v>【60.21】</v>
      </c>
      <c r="CW6" s="22">
        <f>IF(CW7="",NA(),CW7)</f>
        <v>81.66</v>
      </c>
      <c r="CX6" s="22">
        <f t="shared" ref="CX6:DF6" si="11">IF(CX7="",NA(),CX7)</f>
        <v>80.19</v>
      </c>
      <c r="CY6" s="22">
        <f t="shared" si="11"/>
        <v>81.540000000000006</v>
      </c>
      <c r="CZ6" s="22">
        <f t="shared" si="11"/>
        <v>81.349999999999994</v>
      </c>
      <c r="DA6" s="22">
        <f t="shared" si="11"/>
        <v>79.209999999999994</v>
      </c>
      <c r="DB6" s="22">
        <f t="shared" si="11"/>
        <v>78.010000000000005</v>
      </c>
      <c r="DC6" s="22">
        <f t="shared" si="11"/>
        <v>77.599999999999994</v>
      </c>
      <c r="DD6" s="22">
        <f t="shared" si="11"/>
        <v>70.42</v>
      </c>
      <c r="DE6" s="22">
        <f t="shared" si="11"/>
        <v>76.64</v>
      </c>
      <c r="DF6" s="22">
        <f t="shared" si="11"/>
        <v>75.37</v>
      </c>
      <c r="DG6" s="21" t="str">
        <f>IF(DG7="","",IF(DG7="-","【-】","【"&amp;SUBSTITUTE(TEXT(DG7,"#,##0.00"),"-","△")&amp;"】"))</f>
        <v>【89.21】</v>
      </c>
      <c r="DH6" s="22">
        <f>IF(DH7="",NA(),DH7)</f>
        <v>39.700000000000003</v>
      </c>
      <c r="DI6" s="22">
        <f t="shared" ref="DI6:DQ6" si="12">IF(DI7="",NA(),DI7)</f>
        <v>41.79</v>
      </c>
      <c r="DJ6" s="22">
        <f t="shared" si="12"/>
        <v>43.76</v>
      </c>
      <c r="DK6" s="22">
        <f t="shared" si="12"/>
        <v>33.46</v>
      </c>
      <c r="DL6" s="22">
        <f t="shared" si="12"/>
        <v>36.36</v>
      </c>
      <c r="DM6" s="22">
        <f t="shared" si="12"/>
        <v>47.5</v>
      </c>
      <c r="DN6" s="22">
        <f t="shared" si="12"/>
        <v>48.41</v>
      </c>
      <c r="DO6" s="22">
        <f t="shared" si="12"/>
        <v>52.14</v>
      </c>
      <c r="DP6" s="22">
        <f t="shared" si="12"/>
        <v>51.38</v>
      </c>
      <c r="DQ6" s="22">
        <f t="shared" si="12"/>
        <v>52.3</v>
      </c>
      <c r="DR6" s="21" t="str">
        <f>IF(DR7="","",IF(DR7="-","【-】","【"&amp;SUBSTITUTE(TEXT(DR7,"#,##0.00"),"-","△")&amp;"】"))</f>
        <v>【52.41】</v>
      </c>
      <c r="DS6" s="22">
        <f>IF(DS7="",NA(),DS7)</f>
        <v>16.329999999999998</v>
      </c>
      <c r="DT6" s="22">
        <f t="shared" ref="DT6:EB6" si="13">IF(DT7="",NA(),DT7)</f>
        <v>17.510000000000002</v>
      </c>
      <c r="DU6" s="22">
        <f t="shared" si="13"/>
        <v>16.68</v>
      </c>
      <c r="DV6" s="22">
        <f t="shared" si="13"/>
        <v>25.72</v>
      </c>
      <c r="DW6" s="22">
        <f t="shared" si="13"/>
        <v>26.11</v>
      </c>
      <c r="DX6" s="22">
        <f t="shared" si="13"/>
        <v>17.399999999999999</v>
      </c>
      <c r="DY6" s="22">
        <f t="shared" si="13"/>
        <v>18.64</v>
      </c>
      <c r="DZ6" s="22">
        <f t="shared" si="13"/>
        <v>21.01</v>
      </c>
      <c r="EA6" s="22">
        <f t="shared" si="13"/>
        <v>21.6</v>
      </c>
      <c r="EB6" s="22">
        <f t="shared" si="13"/>
        <v>23.36</v>
      </c>
      <c r="EC6" s="21" t="str">
        <f>IF(EC7="","",IF(EC7="-","【-】","【"&amp;SUBSTITUTE(TEXT(EC7,"#,##0.00"),"-","△")&amp;"】"))</f>
        <v>【26.78】</v>
      </c>
      <c r="ED6" s="22">
        <f>IF(ED7="",NA(),ED7)</f>
        <v>0.44</v>
      </c>
      <c r="EE6" s="22">
        <f t="shared" ref="EE6:EM6" si="14">IF(EE7="",NA(),EE7)</f>
        <v>0.71</v>
      </c>
      <c r="EF6" s="22">
        <f t="shared" si="14"/>
        <v>0.48</v>
      </c>
      <c r="EG6" s="22">
        <f t="shared" si="14"/>
        <v>0.33</v>
      </c>
      <c r="EH6" s="22">
        <f t="shared" si="14"/>
        <v>0.23</v>
      </c>
      <c r="EI6" s="22">
        <f t="shared" si="14"/>
        <v>0.4</v>
      </c>
      <c r="EJ6" s="22">
        <f t="shared" si="14"/>
        <v>0.36</v>
      </c>
      <c r="EK6" s="22">
        <f t="shared" si="14"/>
        <v>0.35</v>
      </c>
      <c r="EL6" s="22">
        <f t="shared" si="14"/>
        <v>0.56000000000000005</v>
      </c>
      <c r="EM6" s="22">
        <f t="shared" si="14"/>
        <v>0.54</v>
      </c>
      <c r="EN6" s="21" t="str">
        <f>IF(EN7="","",IF(EN7="-","【-】","【"&amp;SUBSTITUTE(TEXT(EN7,"#,##0.00"),"-","△")&amp;"】"))</f>
        <v>【0.59】</v>
      </c>
    </row>
    <row r="7" spans="1:144" s="23" customFormat="1" x14ac:dyDescent="0.15">
      <c r="A7" s="15"/>
      <c r="B7" s="24">
        <v>2024</v>
      </c>
      <c r="C7" s="24">
        <v>16420</v>
      </c>
      <c r="D7" s="24">
        <v>46</v>
      </c>
      <c r="E7" s="24">
        <v>1</v>
      </c>
      <c r="F7" s="24">
        <v>0</v>
      </c>
      <c r="G7" s="24">
        <v>1</v>
      </c>
      <c r="H7" s="24" t="s">
        <v>93</v>
      </c>
      <c r="I7" s="24" t="s">
        <v>94</v>
      </c>
      <c r="J7" s="24" t="s">
        <v>95</v>
      </c>
      <c r="K7" s="24" t="s">
        <v>96</v>
      </c>
      <c r="L7" s="24" t="s">
        <v>97</v>
      </c>
      <c r="M7" s="24" t="s">
        <v>98</v>
      </c>
      <c r="N7" s="25" t="s">
        <v>99</v>
      </c>
      <c r="O7" s="25">
        <v>83.54</v>
      </c>
      <c r="P7" s="25">
        <v>99.59</v>
      </c>
      <c r="Q7" s="25">
        <v>4400</v>
      </c>
      <c r="R7" s="25">
        <v>5880</v>
      </c>
      <c r="S7" s="25">
        <v>596.48</v>
      </c>
      <c r="T7" s="25">
        <v>9.86</v>
      </c>
      <c r="U7" s="25">
        <v>5773</v>
      </c>
      <c r="V7" s="25">
        <v>117.78</v>
      </c>
      <c r="W7" s="25">
        <v>49.02</v>
      </c>
      <c r="X7" s="25">
        <v>100.66</v>
      </c>
      <c r="Y7" s="25">
        <v>95.77</v>
      </c>
      <c r="Z7" s="25">
        <v>97.63</v>
      </c>
      <c r="AA7" s="25">
        <v>102.41</v>
      </c>
      <c r="AB7" s="25">
        <v>104.05</v>
      </c>
      <c r="AC7" s="25">
        <v>105.34</v>
      </c>
      <c r="AD7" s="25">
        <v>105.77</v>
      </c>
      <c r="AE7" s="25">
        <v>106.93</v>
      </c>
      <c r="AF7" s="25">
        <v>106.46</v>
      </c>
      <c r="AG7" s="25">
        <v>103.41</v>
      </c>
      <c r="AH7" s="25">
        <v>107.26</v>
      </c>
      <c r="AI7" s="25">
        <v>0</v>
      </c>
      <c r="AJ7" s="25">
        <v>5.8</v>
      </c>
      <c r="AK7" s="25">
        <v>3.06</v>
      </c>
      <c r="AL7" s="25">
        <v>0</v>
      </c>
      <c r="AM7" s="25">
        <v>0</v>
      </c>
      <c r="AN7" s="25">
        <v>24.04</v>
      </c>
      <c r="AO7" s="25">
        <v>28.03</v>
      </c>
      <c r="AP7" s="25">
        <v>20.41</v>
      </c>
      <c r="AQ7" s="25">
        <v>27.85</v>
      </c>
      <c r="AR7" s="25">
        <v>28</v>
      </c>
      <c r="AS7" s="25">
        <v>1.61</v>
      </c>
      <c r="AT7" s="25">
        <v>686.01</v>
      </c>
      <c r="AU7" s="25">
        <v>661.93</v>
      </c>
      <c r="AV7" s="25">
        <v>650.80999999999995</v>
      </c>
      <c r="AW7" s="25">
        <v>350.7</v>
      </c>
      <c r="AX7" s="25">
        <v>250.94</v>
      </c>
      <c r="AY7" s="25">
        <v>305.08</v>
      </c>
      <c r="AZ7" s="25">
        <v>305.33999999999997</v>
      </c>
      <c r="BA7" s="25">
        <v>345.42</v>
      </c>
      <c r="BB7" s="25">
        <v>311.12</v>
      </c>
      <c r="BC7" s="25">
        <v>293.51</v>
      </c>
      <c r="BD7" s="25">
        <v>239.69</v>
      </c>
      <c r="BE7" s="25">
        <v>257.01</v>
      </c>
      <c r="BF7" s="25">
        <v>244.34</v>
      </c>
      <c r="BG7" s="25">
        <v>262.33999999999997</v>
      </c>
      <c r="BH7" s="25">
        <v>332.09</v>
      </c>
      <c r="BI7" s="25">
        <v>288.51</v>
      </c>
      <c r="BJ7" s="25">
        <v>585.59</v>
      </c>
      <c r="BK7" s="25">
        <v>561.34</v>
      </c>
      <c r="BL7" s="25">
        <v>631.39</v>
      </c>
      <c r="BM7" s="25">
        <v>515.14</v>
      </c>
      <c r="BN7" s="25">
        <v>498.34</v>
      </c>
      <c r="BO7" s="25">
        <v>264.86</v>
      </c>
      <c r="BP7" s="25">
        <v>86.91</v>
      </c>
      <c r="BQ7" s="25">
        <v>81.13</v>
      </c>
      <c r="BR7" s="25">
        <v>76.39</v>
      </c>
      <c r="BS7" s="25">
        <v>77.650000000000006</v>
      </c>
      <c r="BT7" s="25">
        <v>77.569999999999993</v>
      </c>
      <c r="BU7" s="25">
        <v>82.78</v>
      </c>
      <c r="BV7" s="25">
        <v>84.82</v>
      </c>
      <c r="BW7" s="25">
        <v>76.55</v>
      </c>
      <c r="BX7" s="25">
        <v>84.16</v>
      </c>
      <c r="BY7" s="25">
        <v>81.45</v>
      </c>
      <c r="BZ7" s="25">
        <v>97.59</v>
      </c>
      <c r="CA7" s="25">
        <v>247.85</v>
      </c>
      <c r="CB7" s="25">
        <v>268.24</v>
      </c>
      <c r="CC7" s="25">
        <v>254.78</v>
      </c>
      <c r="CD7" s="25">
        <v>201.68</v>
      </c>
      <c r="CE7" s="25">
        <v>209.07</v>
      </c>
      <c r="CF7" s="25">
        <v>225.09</v>
      </c>
      <c r="CG7" s="25">
        <v>224.82</v>
      </c>
      <c r="CH7" s="25">
        <v>269.25</v>
      </c>
      <c r="CI7" s="25">
        <v>230.21</v>
      </c>
      <c r="CJ7" s="25">
        <v>240.31</v>
      </c>
      <c r="CK7" s="25">
        <v>181.66</v>
      </c>
      <c r="CL7" s="25">
        <v>57.93</v>
      </c>
      <c r="CM7" s="25">
        <v>57.76</v>
      </c>
      <c r="CN7" s="25">
        <v>55.39</v>
      </c>
      <c r="CO7" s="25">
        <v>56.81</v>
      </c>
      <c r="CP7" s="25">
        <v>59.44</v>
      </c>
      <c r="CQ7" s="25">
        <v>49.38</v>
      </c>
      <c r="CR7" s="25">
        <v>50.09</v>
      </c>
      <c r="CS7" s="25">
        <v>41.14</v>
      </c>
      <c r="CT7" s="25">
        <v>49.76</v>
      </c>
      <c r="CU7" s="25">
        <v>49.74</v>
      </c>
      <c r="CV7" s="25">
        <v>60.21</v>
      </c>
      <c r="CW7" s="25">
        <v>81.66</v>
      </c>
      <c r="CX7" s="25">
        <v>80.19</v>
      </c>
      <c r="CY7" s="25">
        <v>81.540000000000006</v>
      </c>
      <c r="CZ7" s="25">
        <v>81.349999999999994</v>
      </c>
      <c r="DA7" s="25">
        <v>79.209999999999994</v>
      </c>
      <c r="DB7" s="25">
        <v>78.010000000000005</v>
      </c>
      <c r="DC7" s="25">
        <v>77.599999999999994</v>
      </c>
      <c r="DD7" s="25">
        <v>70.42</v>
      </c>
      <c r="DE7" s="25">
        <v>76.64</v>
      </c>
      <c r="DF7" s="25">
        <v>75.37</v>
      </c>
      <c r="DG7" s="25">
        <v>89.21</v>
      </c>
      <c r="DH7" s="25">
        <v>39.700000000000003</v>
      </c>
      <c r="DI7" s="25">
        <v>41.79</v>
      </c>
      <c r="DJ7" s="25">
        <v>43.76</v>
      </c>
      <c r="DK7" s="25">
        <v>33.46</v>
      </c>
      <c r="DL7" s="25">
        <v>36.36</v>
      </c>
      <c r="DM7" s="25">
        <v>47.5</v>
      </c>
      <c r="DN7" s="25">
        <v>48.41</v>
      </c>
      <c r="DO7" s="25">
        <v>52.14</v>
      </c>
      <c r="DP7" s="25">
        <v>51.38</v>
      </c>
      <c r="DQ7" s="25">
        <v>52.3</v>
      </c>
      <c r="DR7" s="25">
        <v>52.41</v>
      </c>
      <c r="DS7" s="25">
        <v>16.329999999999998</v>
      </c>
      <c r="DT7" s="25">
        <v>17.510000000000002</v>
      </c>
      <c r="DU7" s="25">
        <v>16.68</v>
      </c>
      <c r="DV7" s="25">
        <v>25.72</v>
      </c>
      <c r="DW7" s="25">
        <v>26.11</v>
      </c>
      <c r="DX7" s="25">
        <v>17.399999999999999</v>
      </c>
      <c r="DY7" s="25">
        <v>18.64</v>
      </c>
      <c r="DZ7" s="25">
        <v>21.01</v>
      </c>
      <c r="EA7" s="25">
        <v>21.6</v>
      </c>
      <c r="EB7" s="25">
        <v>23.36</v>
      </c>
      <c r="EC7" s="25">
        <v>26.78</v>
      </c>
      <c r="ED7" s="25">
        <v>0.44</v>
      </c>
      <c r="EE7" s="25">
        <v>0.71</v>
      </c>
      <c r="EF7" s="25">
        <v>0.48</v>
      </c>
      <c r="EG7" s="25">
        <v>0.33</v>
      </c>
      <c r="EH7" s="25">
        <v>0.23</v>
      </c>
      <c r="EI7" s="25">
        <v>0.4</v>
      </c>
      <c r="EJ7" s="25">
        <v>0.36</v>
      </c>
      <c r="EK7" s="25">
        <v>0.35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2026-02-03T07:58:07Z</cp:lastPrinted>
  <dcterms:created xsi:type="dcterms:W3CDTF">2025-12-12T09:10:16Z</dcterms:created>
  <dcterms:modified xsi:type="dcterms:W3CDTF">2026-02-05T10:01:10Z</dcterms:modified>
  <cp:category/>
</cp:coreProperties>
</file>