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10_各課\01総務課\財政係\星の作業フォルダ\照会等\R6\20250124_公営企業に係る経営比較分析表（令和５年度決算）の分析等について\提出\"/>
    </mc:Choice>
  </mc:AlternateContent>
  <xr:revisionPtr revIDLastSave="0" documentId="13_ncr:1_{E460098A-6417-4697-B577-02812FD23EFF}" xr6:coauthVersionLast="47" xr6:coauthVersionMax="47" xr10:uidLastSave="{00000000-0000-0000-0000-000000000000}"/>
  <workbookProtection workbookAlgorithmName="SHA-512" workbookHashValue="JAOVJ6mEATg+j92IcjVfhDVpm7kvaI/U1o2Bp6nfrl18FgSTP/qZEr49Zr3Ev/5otQ4k/UxIL+x9m0QWcTCr7w==" workbookSaltValue="yTv8FTHuJTIEEWilalMOH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P10" i="4" s="1"/>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W10" i="4"/>
  <c r="I10" i="4"/>
  <c r="W8" i="4"/>
  <c r="P8" i="4"/>
  <c r="I8" i="4"/>
  <c r="B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<sst xmlns="http://schemas.openxmlformats.org/spreadsheetml/2006/main" count="319" uniqueCount="115">
  <si>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</si>
  <si>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</si>
  <si>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</si>
  <si>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</si>
  <si>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</si>
  <si>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</si>
  <si>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</si>
  <si>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</si>
  <si>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</si>
  <si>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</si>
  <si>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</si>
  <si>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</si>
  <si>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</si>
  <si>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</si>
  <si>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</si>
  <si>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</si>
  <si>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</si>
  <si>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</si>
  <si>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</si>
  <si>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</si>
  <si>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</si>
  <si>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</si>
  <si>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</si>
  <si>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</si>
  <si>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</si>
  <si>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</si>
  <si>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</si>
  <si>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</si>
  <si>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</si>
  <si>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</si>
  <si>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</si>
  <si>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</si>
  <si>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</si>
  <si>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</si>
  <si>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</si>
  <si>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</si>
  <si>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</si>
  <si>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</si>
  <si>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</si>
  <si>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</si>
  <si>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</si>
  <si>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</si>
  <si>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</si>
  <si>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</si>
  <si>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</si>
  <si>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</si>
  <si>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</si>
  <si>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</si>
  <si>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</si>
  <si>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</si>
  <si>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</si>
  <si>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</si>
  <si>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</si>
  <si>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</si>
  <si>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</si>
  <si>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</si>
  <si>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</si>
  <si>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</si>
  <si>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</si>
  <si>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</si>
  <si>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</si>
  <si>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</si>
  <si>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</si>
  <si>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</si>
  <si>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</si>
  <si>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</si>
  <si>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</si>
  <si>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</si>
  <si>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</si>
  <si>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</si>
  <si>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</si>
  <si>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</si>
  <si>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</si>
  <si>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</si>
  <si>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</si>
  <si>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</si>
  <si>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</si>
  <si>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</si>
  <si>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</si>
  <si>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</si>
  <si>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</si>
  <si>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</si>
  <si>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</si>
  <si>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</si>
  <si>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</si>
  <si>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</si>
  <si>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</si>
  <si>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</si>
  <si>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</si>
  <si>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</si>
  <si>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</si>
  <si>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</si>
  <si>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</si>
  <si>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</si>
  <si>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</si>
  <si>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</si>
  <si>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広尾町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</si>
  <si>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</si>
  <si>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</si>
  <si>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</si>
  <si>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</si>
  <si>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</si>
  <si>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</si>
  <si>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</si>
  <si>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</si>
  <si>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</si>
  <si>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</si>
  <si>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</si>
  <si>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</si>
  <si>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</si>
  <si>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</si>
  <si>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</si>
  <si>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
　黒字のため適切と言えるが、費用削減などに努め、今後も健全経営を続けていく。
・流動比率
　負担金で補填しているため、使用料改定等を行い改善していく必要がある。
・企業債残高対事業規模比率
　企業債償還に係る一般会計の負担額が100%となり0％になっているため、今後、料金改定を検討する。
・経費回収率
　使用料改定や費用削減を行う必要がある。
・汚水処理原価
　投資の効率化や維持管理費の削減を行っているが、増加傾向にある。
・施設利用率
　人口の減少により、年々、有収水量が減少しているため、ダウンサイジングなどの対応を予定している。
・水洗化率
　高い水準となっており、今後も維持することが望ましい。</t>
    <rPh sb="1" eb="5">
      <t>ケイジョウシュウシ</t>
    </rPh>
    <rPh sb="5" eb="7">
      <t>ヒリツ</t>
    </rPh>
    <rPh sb="9" eb="11">
      <t>クロジ</t>
    </rPh>
    <rPh sb="14" eb="16">
      <t>テキセツ</t>
    </rPh>
    <rPh sb="17" eb="18">
      <t>イ</t>
    </rPh>
    <rPh sb="22" eb="26">
      <t>ヒヨウサクゲン</t>
    </rPh>
    <rPh sb="29" eb="30">
      <t>ツト</t>
    </rPh>
    <rPh sb="32" eb="34">
      <t>コンゴ</t>
    </rPh>
    <rPh sb="35" eb="39">
      <t>ケンゼンケイエイ</t>
    </rPh>
    <rPh sb="40" eb="41">
      <t>ツヅ</t>
    </rPh>
    <rPh sb="49" eb="53">
      <t>リュウドウヒリツ</t>
    </rPh>
    <rPh sb="55" eb="58">
      <t>フタンキン</t>
    </rPh>
    <rPh sb="59" eb="61">
      <t>ホテン</t>
    </rPh>
    <rPh sb="68" eb="71">
      <t>シヨウリョウ</t>
    </rPh>
    <rPh sb="71" eb="73">
      <t>カイテイ</t>
    </rPh>
    <rPh sb="73" eb="74">
      <t>トウ</t>
    </rPh>
    <rPh sb="75" eb="76">
      <t>オコナ</t>
    </rPh>
    <rPh sb="77" eb="79">
      <t>カイゼン</t>
    </rPh>
    <rPh sb="83" eb="85">
      <t>ヒツヨウ</t>
    </rPh>
    <rPh sb="164" eb="169">
      <t>シヨウリョウカイテイ</t>
    </rPh>
    <rPh sb="170" eb="172">
      <t>ヒヨウ</t>
    </rPh>
    <rPh sb="172" eb="174">
      <t>サクゲン</t>
    </rPh>
    <rPh sb="175" eb="176">
      <t>オコナ</t>
    </rPh>
    <rPh sb="177" eb="179">
      <t>ヒツヨウ</t>
    </rPh>
    <rPh sb="210" eb="211">
      <t>オコナ</t>
    </rPh>
    <rPh sb="217" eb="219">
      <t>ゾウカ</t>
    </rPh>
    <rPh sb="219" eb="221">
      <t>ケイコウ</t>
    </rPh>
    <rPh sb="275" eb="277">
      <t>ヨテイ</t>
    </rPh>
    <phoneticPr fontId="4"/>
  </si>
  <si>
    <t>布設から３０年を経過した管渠があるため、ストックマネジメント・経営戦略を活用し、更新を検討する。</t>
    <rPh sb="12" eb="14">
      <t>カンキョ</t>
    </rPh>
    <rPh sb="31" eb="33">
      <t>ケイエイ</t>
    </rPh>
    <rPh sb="33" eb="35">
      <t>センリャク</t>
    </rPh>
    <rPh sb="36" eb="38">
      <t>カツヨウ</t>
    </rPh>
    <rPh sb="40" eb="42">
      <t>コウシン</t>
    </rPh>
    <rPh sb="43" eb="45">
      <t>ケントウ</t>
    </rPh>
    <phoneticPr fontId="4"/>
  </si>
  <si>
    <t>人口減に伴う、有収水量・使用料収入の減少を踏まえ、維持管理費などのコスト軽減や施設のダウンサイジングを検討する必要がある。
　策定済みの経営戦略を基に、健全で持続可能な下水道事業の経営を行う。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</si>
</sst>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03-45CE-9B72-B2FD495A1F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8A03-45CE-9B72-B2FD495A1F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31.42</c:v>
                </c:pt>
              </c:numCache>
            </c:numRef>
          </c:val>
          <c:extLst>
            <c:ext xmlns:c16="http://schemas.microsoft.com/office/drawing/2014/chart" uri="{C3380CC4-5D6E-409C-BE32-E72D297353CC}">
              <c16:uniqueId val="{00000000-828D-489B-A534-5D26BC3999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55.04</c:v>
                </c:pt>
              </c:numCache>
            </c:numRef>
          </c:val>
          <c:smooth val="0"/>
          <c:extLst>
            <c:ext xmlns:c16="http://schemas.microsoft.com/office/drawing/2014/chart" uri="{C3380CC4-5D6E-409C-BE32-E72D297353CC}">
              <c16:uniqueId val="{00000001-828D-489B-A534-5D26BC3999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97.72</c:v>
                </c:pt>
              </c:numCache>
            </c:numRef>
          </c:val>
          <c:extLst>
            <c:ext xmlns:c16="http://schemas.microsoft.com/office/drawing/2014/chart" uri="{C3380CC4-5D6E-409C-BE32-E72D297353CC}">
              <c16:uniqueId val="{00000000-A551-48DD-80DB-8A2AF76221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91.92</c:v>
                </c:pt>
              </c:numCache>
            </c:numRef>
          </c:val>
          <c:smooth val="0"/>
          <c:extLst>
            <c:ext xmlns:c16="http://schemas.microsoft.com/office/drawing/2014/chart" uri="{C3380CC4-5D6E-409C-BE32-E72D297353CC}">
              <c16:uniqueId val="{00000001-A551-48DD-80DB-8A2AF76221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118.98</c:v>
                </c:pt>
              </c:numCache>
            </c:numRef>
          </c:val>
          <c:extLst>
            <c:ext xmlns:c16="http://schemas.microsoft.com/office/drawing/2014/chart" uri="{C3380CC4-5D6E-409C-BE32-E72D297353CC}">
              <c16:uniqueId val="{00000000-F33F-4A1E-A852-15EA9A34F9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c:v>
                </c:pt>
              </c:numCache>
            </c:numRef>
          </c:val>
          <c:smooth val="0"/>
          <c:extLst>
            <c:ext xmlns:c16="http://schemas.microsoft.com/office/drawing/2014/chart" uri="{C3380CC4-5D6E-409C-BE32-E72D297353CC}">
              <c16:uniqueId val="{00000001-F33F-4A1E-A852-15EA9A34F9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5.22</c:v>
                </c:pt>
              </c:numCache>
            </c:numRef>
          </c:val>
          <c:extLst>
            <c:ext xmlns:c16="http://schemas.microsoft.com/office/drawing/2014/chart" uri="{C3380CC4-5D6E-409C-BE32-E72D297353CC}">
              <c16:uniqueId val="{00000000-45B9-40BF-827F-56970C2C4C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31.14</c:v>
                </c:pt>
              </c:numCache>
            </c:numRef>
          </c:val>
          <c:smooth val="0"/>
          <c:extLst>
            <c:ext xmlns:c16="http://schemas.microsoft.com/office/drawing/2014/chart" uri="{C3380CC4-5D6E-409C-BE32-E72D297353CC}">
              <c16:uniqueId val="{00000001-45B9-40BF-827F-56970C2C4C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0A-42FD-886E-AFBFBEF105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0.76</c:v>
                </c:pt>
              </c:numCache>
            </c:numRef>
          </c:val>
          <c:smooth val="0"/>
          <c:extLst>
            <c:ext xmlns:c16="http://schemas.microsoft.com/office/drawing/2014/chart" uri="{C3380CC4-5D6E-409C-BE32-E72D297353CC}">
              <c16:uniqueId val="{00000001-980A-42FD-886E-AFBFBEF105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FC-4AC5-9C9F-C0D4CAEDEC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26.89</c:v>
                </c:pt>
              </c:numCache>
            </c:numRef>
          </c:val>
          <c:smooth val="0"/>
          <c:extLst>
            <c:ext xmlns:c16="http://schemas.microsoft.com/office/drawing/2014/chart" uri="{C3380CC4-5D6E-409C-BE32-E72D297353CC}">
              <c16:uniqueId val="{00000001-6EFC-4AC5-9C9F-C0D4CAEDEC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45.14</c:v>
                </c:pt>
              </c:numCache>
            </c:numRef>
          </c:val>
          <c:extLst>
            <c:ext xmlns:c16="http://schemas.microsoft.com/office/drawing/2014/chart" uri="{C3380CC4-5D6E-409C-BE32-E72D297353CC}">
              <c16:uniqueId val="{00000000-CDC0-4B3B-BA76-93CDDF6E30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77.260000000000005</c:v>
                </c:pt>
              </c:numCache>
            </c:numRef>
          </c:val>
          <c:smooth val="0"/>
          <c:extLst>
            <c:ext xmlns:c16="http://schemas.microsoft.com/office/drawing/2014/chart" uri="{C3380CC4-5D6E-409C-BE32-E72D297353CC}">
              <c16:uniqueId val="{00000001-CDC0-4B3B-BA76-93CDDF6E30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9C-4A92-BAA8-60193B2B1D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730.84</c:v>
                </c:pt>
              </c:numCache>
            </c:numRef>
          </c:val>
          <c:smooth val="0"/>
          <c:extLst>
            <c:ext xmlns:c16="http://schemas.microsoft.com/office/drawing/2014/chart" uri="{C3380CC4-5D6E-409C-BE32-E72D297353CC}">
              <c16:uniqueId val="{00000001-379C-4A92-BAA8-60193B2B1D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68.41</c:v>
                </c:pt>
              </c:numCache>
            </c:numRef>
          </c:val>
          <c:extLst>
            <c:ext xmlns:c16="http://schemas.microsoft.com/office/drawing/2014/chart" uri="{C3380CC4-5D6E-409C-BE32-E72D297353CC}">
              <c16:uniqueId val="{00000000-3DAF-4B0D-8ABF-BBA8D31399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89.17</c:v>
                </c:pt>
              </c:numCache>
            </c:numRef>
          </c:val>
          <c:smooth val="0"/>
          <c:extLst>
            <c:ext xmlns:c16="http://schemas.microsoft.com/office/drawing/2014/chart" uri="{C3380CC4-5D6E-409C-BE32-E72D297353CC}">
              <c16:uniqueId val="{00000001-3DAF-4B0D-8ABF-BBA8D31399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280.99</c:v>
                </c:pt>
              </c:numCache>
            </c:numRef>
          </c:val>
          <c:extLst>
            <c:ext xmlns:c16="http://schemas.microsoft.com/office/drawing/2014/chart" uri="{C3380CC4-5D6E-409C-BE32-E72D297353CC}">
              <c16:uniqueId val="{00000000-4358-4C57-8778-DDDD7789CE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184.85</c:v>
                </c:pt>
              </c:numCache>
            </c:numRef>
          </c:val>
          <c:smooth val="0"/>
          <c:extLst>
            <c:ext xmlns:c16="http://schemas.microsoft.com/office/drawing/2014/chart" uri="{C3380CC4-5D6E-409C-BE32-E72D297353CC}">
              <c16:uniqueId val="{00000001-4358-4C57-8778-DDDD7789CE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広尾町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6009</v>
      </c>
      <c r="AM8" s="36"/>
      <c r="AN8" s="36"/>
      <c r="AO8" s="36"/>
      <c r="AP8" s="36"/>
      <c r="AQ8" s="36"/>
      <c r="AR8" s="36"/>
      <c r="AS8" s="36"/>
      <c r="AT8" s="37">
        <f>データ!T6</f>
        <v>596.48</v>
      </c>
      <c r="AU8" s="37"/>
      <c r="AV8" s="37"/>
      <c r="AW8" s="37"/>
      <c r="AX8" s="37"/>
      <c r="AY8" s="37"/>
      <c r="AZ8" s="37"/>
      <c r="BA8" s="37"/>
      <c r="BB8" s="37">
        <f>データ!U6</f>
        <v>10.07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61.09</v>
      </c>
      <c r="J10" s="37"/>
      <c r="K10" s="37"/>
      <c r="L10" s="37"/>
      <c r="M10" s="37"/>
      <c r="N10" s="37"/>
      <c r="O10" s="37"/>
      <c r="P10" s="37">
        <f>データ!P6</f>
        <v>81.739999999999995</v>
      </c>
      <c r="Q10" s="37"/>
      <c r="R10" s="37"/>
      <c r="S10" s="37"/>
      <c r="T10" s="37"/>
      <c r="U10" s="37"/>
      <c r="V10" s="37"/>
      <c r="W10" s="37">
        <f>データ!Q6</f>
        <v>96.31</v>
      </c>
      <c r="X10" s="37"/>
      <c r="Y10" s="37"/>
      <c r="Z10" s="37"/>
      <c r="AA10" s="37"/>
      <c r="AB10" s="37"/>
      <c r="AC10" s="37"/>
      <c r="AD10" s="36">
        <f>データ!R6</f>
        <v>4070</v>
      </c>
      <c r="AE10" s="36"/>
      <c r="AF10" s="36"/>
      <c r="AG10" s="36"/>
      <c r="AH10" s="36"/>
      <c r="AI10" s="36"/>
      <c r="AJ10" s="36"/>
      <c r="AK10" s="2"/>
      <c r="AL10" s="36">
        <f>データ!V6</f>
        <v>4834</v>
      </c>
      <c r="AM10" s="36"/>
      <c r="AN10" s="36"/>
      <c r="AO10" s="36"/>
      <c r="AP10" s="36"/>
      <c r="AQ10" s="36"/>
      <c r="AR10" s="36"/>
      <c r="AS10" s="36"/>
      <c r="AT10" s="37">
        <f>データ!W6</f>
        <v>2.94</v>
      </c>
      <c r="AU10" s="37"/>
      <c r="AV10" s="37"/>
      <c r="AW10" s="37"/>
      <c r="AX10" s="37"/>
      <c r="AY10" s="37"/>
      <c r="AZ10" s="37"/>
      <c r="BA10" s="37"/>
      <c r="BB10" s="37">
        <f>データ!X6</f>
        <v>1644.22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2PzTchMCfAccxG4eCKISFcYkRAEc3htzDVp5L1mXDC1UtxiOiWpI8WXyhHbTuB1PQ/RqtqyQfPRGuoD8NsnRQ==" saltValue="FK8rBX8o4AaRPKauomCr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16420</v>
      </c>
      <c r="D6" s="19">
        <f t="shared" si="3"/>
        <v>46</v>
      </c>
      <c r="E6" s="19">
        <f t="shared" si="3"/>
        <v>17</v>
      </c>
      <c r="F6" s="19">
        <f t="shared" si="3"/>
        <v>1</v>
      </c>
      <c r="G6" s="19">
        <f t="shared" si="3"/>
        <v>0</v>
      </c>
      <c r="H6" s="19" t="str">
        <f t="shared" si="3"/>
        <v>北海道　広尾町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61.09</v>
      </c>
      <c r="P6" s="20">
        <f t="shared" si="3"/>
        <v>81.739999999999995</v>
      </c>
      <c r="Q6" s="20">
        <f t="shared" si="3"/>
        <v>96.31</v>
      </c>
      <c r="R6" s="20">
        <f t="shared" si="3"/>
        <v>4070</v>
      </c>
      <c r="S6" s="20">
        <f t="shared" si="3"/>
        <v>6009</v>
      </c>
      <c r="T6" s="20">
        <f t="shared" si="3"/>
        <v>596.48</v>
      </c>
      <c r="U6" s="20">
        <f t="shared" si="3"/>
        <v>10.07</v>
      </c>
      <c r="V6" s="20">
        <f t="shared" si="3"/>
        <v>4834</v>
      </c>
      <c r="W6" s="20">
        <f t="shared" si="3"/>
        <v>2.94</v>
      </c>
      <c r="X6" s="20">
        <f t="shared" si="3"/>
        <v>1644.22</v>
      </c>
      <c r="Y6" s="21" t="str">
        <f>IF(Y7="",NA(),Y7)</f>
        <v>-</v>
      </c>
      <c r="Z6" s="21" t="str">
        <f t="shared" ref="Z6:AH6" si="4">IF(Z7="",NA(),Z7)</f>
        <v>-</v>
      </c>
      <c r="AA6" s="21" t="str">
        <f t="shared" si="4"/>
        <v>-</v>
      </c>
      <c r="AB6" s="21" t="str">
        <f t="shared" si="4"/>
        <v>-</v>
      </c>
      <c r="AC6" s="21">
        <f t="shared" si="4"/>
        <v>118.98</v>
      </c>
      <c r="AD6" s="21" t="str">
        <f t="shared" si="4"/>
        <v>-</v>
      </c>
      <c r="AE6" s="21" t="str">
        <f t="shared" si="4"/>
        <v>-</v>
      </c>
      <c r="AF6" s="21" t="str">
        <f t="shared" si="4"/>
        <v>-</v>
      </c>
      <c r="AG6" s="21" t="str">
        <f t="shared" si="4"/>
        <v>-</v>
      </c>
      <c r="AH6" s="21">
        <f t="shared" si="4"/>
        <v>106.8</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26.89</v>
      </c>
      <c r="AT6" s="20" t="str">
        <f>IF(AT7="","",IF(AT7="-","【-】","【"&amp;SUBSTITUTE(TEXT(AT7,"#,##0.00"),"-","△")&amp;"】"))</f>
        <v>【3.03】</v>
      </c>
      <c r="AU6" s="21" t="str">
        <f>IF(AU7="",NA(),AU7)</f>
        <v>-</v>
      </c>
      <c r="AV6" s="21" t="str">
        <f t="shared" ref="AV6:BD6" si="6">IF(AV7="",NA(),AV7)</f>
        <v>-</v>
      </c>
      <c r="AW6" s="21" t="str">
        <f t="shared" si="6"/>
        <v>-</v>
      </c>
      <c r="AX6" s="21" t="str">
        <f t="shared" si="6"/>
        <v>-</v>
      </c>
      <c r="AY6" s="21">
        <f t="shared" si="6"/>
        <v>45.14</v>
      </c>
      <c r="AZ6" s="21" t="str">
        <f t="shared" si="6"/>
        <v>-</v>
      </c>
      <c r="BA6" s="21" t="str">
        <f t="shared" si="6"/>
        <v>-</v>
      </c>
      <c r="BB6" s="21" t="str">
        <f t="shared" si="6"/>
        <v>-</v>
      </c>
      <c r="BC6" s="21" t="str">
        <f t="shared" si="6"/>
        <v>-</v>
      </c>
      <c r="BD6" s="21">
        <f t="shared" si="6"/>
        <v>77.260000000000005</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730.84</v>
      </c>
      <c r="BP6" s="20" t="str">
        <f>IF(BP7="","",IF(BP7="-","【-】","【"&amp;SUBSTITUTE(TEXT(BP7,"#,##0.00"),"-","△")&amp;"】"))</f>
        <v>【630.82】</v>
      </c>
      <c r="BQ6" s="21" t="str">
        <f>IF(BQ7="",NA(),BQ7)</f>
        <v>-</v>
      </c>
      <c r="BR6" s="21" t="str">
        <f t="shared" ref="BR6:BZ6" si="8">IF(BR7="",NA(),BR7)</f>
        <v>-</v>
      </c>
      <c r="BS6" s="21" t="str">
        <f t="shared" si="8"/>
        <v>-</v>
      </c>
      <c r="BT6" s="21" t="str">
        <f t="shared" si="8"/>
        <v>-</v>
      </c>
      <c r="BU6" s="21">
        <f t="shared" si="8"/>
        <v>68.41</v>
      </c>
      <c r="BV6" s="21" t="str">
        <f t="shared" si="8"/>
        <v>-</v>
      </c>
      <c r="BW6" s="21" t="str">
        <f t="shared" si="8"/>
        <v>-</v>
      </c>
      <c r="BX6" s="21" t="str">
        <f t="shared" si="8"/>
        <v>-</v>
      </c>
      <c r="BY6" s="21" t="str">
        <f t="shared" si="8"/>
        <v>-</v>
      </c>
      <c r="BZ6" s="21">
        <f t="shared" si="8"/>
        <v>89.17</v>
      </c>
      <c r="CA6" s="20" t="str">
        <f>IF(CA7="","",IF(CA7="-","【-】","【"&amp;SUBSTITUTE(TEXT(CA7,"#,##0.00"),"-","△")&amp;"】"))</f>
        <v>【97.81】</v>
      </c>
      <c r="CB6" s="21" t="str">
        <f>IF(CB7="",NA(),CB7)</f>
        <v>-</v>
      </c>
      <c r="CC6" s="21" t="str">
        <f t="shared" ref="CC6:CK6" si="9">IF(CC7="",NA(),CC7)</f>
        <v>-</v>
      </c>
      <c r="CD6" s="21" t="str">
        <f t="shared" si="9"/>
        <v>-</v>
      </c>
      <c r="CE6" s="21" t="str">
        <f t="shared" si="9"/>
        <v>-</v>
      </c>
      <c r="CF6" s="21">
        <f t="shared" si="9"/>
        <v>280.99</v>
      </c>
      <c r="CG6" s="21" t="str">
        <f t="shared" si="9"/>
        <v>-</v>
      </c>
      <c r="CH6" s="21" t="str">
        <f t="shared" si="9"/>
        <v>-</v>
      </c>
      <c r="CI6" s="21" t="str">
        <f t="shared" si="9"/>
        <v>-</v>
      </c>
      <c r="CJ6" s="21" t="str">
        <f t="shared" si="9"/>
        <v>-</v>
      </c>
      <c r="CK6" s="21">
        <f t="shared" si="9"/>
        <v>184.85</v>
      </c>
      <c r="CL6" s="20" t="str">
        <f>IF(CL7="","",IF(CL7="-","【-】","【"&amp;SUBSTITUTE(TEXT(CL7,"#,##0.00"),"-","△")&amp;"】"))</f>
        <v>【138.75】</v>
      </c>
      <c r="CM6" s="21" t="str">
        <f>IF(CM7="",NA(),CM7)</f>
        <v>-</v>
      </c>
      <c r="CN6" s="21" t="str">
        <f t="shared" ref="CN6:CV6" si="10">IF(CN7="",NA(),CN7)</f>
        <v>-</v>
      </c>
      <c r="CO6" s="21" t="str">
        <f t="shared" si="10"/>
        <v>-</v>
      </c>
      <c r="CP6" s="21" t="str">
        <f t="shared" si="10"/>
        <v>-</v>
      </c>
      <c r="CQ6" s="21">
        <f t="shared" si="10"/>
        <v>31.42</v>
      </c>
      <c r="CR6" s="21" t="str">
        <f t="shared" si="10"/>
        <v>-</v>
      </c>
      <c r="CS6" s="21" t="str">
        <f t="shared" si="10"/>
        <v>-</v>
      </c>
      <c r="CT6" s="21" t="str">
        <f t="shared" si="10"/>
        <v>-</v>
      </c>
      <c r="CU6" s="21" t="str">
        <f t="shared" si="10"/>
        <v>-</v>
      </c>
      <c r="CV6" s="21">
        <f t="shared" si="10"/>
        <v>55.04</v>
      </c>
      <c r="CW6" s="20" t="str">
        <f>IF(CW7="","",IF(CW7="-","【-】","【"&amp;SUBSTITUTE(TEXT(CW7,"#,##0.00"),"-","△")&amp;"】"))</f>
        <v>【58.94】</v>
      </c>
      <c r="CX6" s="21" t="str">
        <f>IF(CX7="",NA(),CX7)</f>
        <v>-</v>
      </c>
      <c r="CY6" s="21" t="str">
        <f t="shared" ref="CY6:DG6" si="11">IF(CY7="",NA(),CY7)</f>
        <v>-</v>
      </c>
      <c r="CZ6" s="21" t="str">
        <f t="shared" si="11"/>
        <v>-</v>
      </c>
      <c r="DA6" s="21" t="str">
        <f t="shared" si="11"/>
        <v>-</v>
      </c>
      <c r="DB6" s="21">
        <f t="shared" si="11"/>
        <v>97.72</v>
      </c>
      <c r="DC6" s="21" t="str">
        <f t="shared" si="11"/>
        <v>-</v>
      </c>
      <c r="DD6" s="21" t="str">
        <f t="shared" si="11"/>
        <v>-</v>
      </c>
      <c r="DE6" s="21" t="str">
        <f t="shared" si="11"/>
        <v>-</v>
      </c>
      <c r="DF6" s="21" t="str">
        <f t="shared" si="11"/>
        <v>-</v>
      </c>
      <c r="DG6" s="21">
        <f t="shared" si="11"/>
        <v>91.92</v>
      </c>
      <c r="DH6" s="20" t="str">
        <f>IF(DH7="","",IF(DH7="-","【-】","【"&amp;SUBSTITUTE(TEXT(DH7,"#,##0.00"),"-","△")&amp;"】"))</f>
        <v>【95.91】</v>
      </c>
      <c r="DI6" s="21" t="str">
        <f>IF(DI7="",NA(),DI7)</f>
        <v>-</v>
      </c>
      <c r="DJ6" s="21" t="str">
        <f t="shared" ref="DJ6:DR6" si="12">IF(DJ7="",NA(),DJ7)</f>
        <v>-</v>
      </c>
      <c r="DK6" s="21" t="str">
        <f t="shared" si="12"/>
        <v>-</v>
      </c>
      <c r="DL6" s="21" t="str">
        <f t="shared" si="12"/>
        <v>-</v>
      </c>
      <c r="DM6" s="21">
        <f t="shared" si="12"/>
        <v>5.22</v>
      </c>
      <c r="DN6" s="21" t="str">
        <f t="shared" si="12"/>
        <v>-</v>
      </c>
      <c r="DO6" s="21" t="str">
        <f t="shared" si="12"/>
        <v>-</v>
      </c>
      <c r="DP6" s="21" t="str">
        <f t="shared" si="12"/>
        <v>-</v>
      </c>
      <c r="DQ6" s="21" t="str">
        <f t="shared" si="12"/>
        <v>-</v>
      </c>
      <c r="DR6" s="21">
        <f t="shared" si="12"/>
        <v>31.14</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0.76</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【0.22】</v>
      </c>
    </row>
    <row r="7" spans="1:148" s="22" customFormat="1" x14ac:dyDescent="0.15">
      <c r="A7" s="14"/>
      <c r="B7" s="23">
        <v>2023</v>
      </c>
      <c r="C7" s="23">
        <v>16420</v>
      </c>
      <c r="D7" s="23">
        <v>46</v>
      </c>
      <c r="E7" s="23">
        <v>17</v>
      </c>
      <c r="F7" s="23">
        <v>1</v>
      </c>
      <c r="G7" s="23">
        <v>0</v>
      </c>
      <c r="H7" s="23" t="s">
        <v>96</v>
      </c>
      <c r="I7" s="23" t="s">
        <v>97</v>
      </c>
      <c r="J7" s="23" t="s">
        <v>98</v>
      </c>
      <c r="K7" s="23" t="s">
        <v>99</v>
      </c>
      <c r="L7" s="23" t="s">
        <v>100</v>
      </c>
      <c r="M7" s="23" t="s">
        <v>101</v>
      </c>
      <c r="N7" s="24" t="s">
        <v>102</v>
      </c>
      <c r="O7" s="24">
        <v>61.09</v>
      </c>
      <c r="P7" s="24">
        <v>81.739999999999995</v>
      </c>
      <c r="Q7" s="24">
        <v>96.31</v>
      </c>
      <c r="R7" s="24">
        <v>4070</v>
      </c>
      <c r="S7" s="24">
        <v>6009</v>
      </c>
      <c r="T7" s="24">
        <v>596.48</v>
      </c>
      <c r="U7" s="24">
        <v>10.07</v>
      </c>
      <c r="V7" s="24">
        <v>4834</v>
      </c>
      <c r="W7" s="24">
        <v>2.94</v>
      </c>
      <c r="X7" s="24">
        <v>1644.22</v>
      </c>
      <c r="Y7" s="24" t="s">
        <v>102</v>
      </c>
      <c r="Z7" s="24" t="s">
        <v>102</v>
      </c>
      <c r="AA7" s="24" t="s">
        <v>102</v>
      </c>
      <c r="AB7" s="24" t="s">
        <v>102</v>
      </c>
      <c r="AC7" s="24">
        <v>118.98</v>
      </c>
      <c r="AD7" s="24" t="s">
        <v>102</v>
      </c>
      <c r="AE7" s="24" t="s">
        <v>102</v>
      </c>
      <c r="AF7" s="24" t="s">
        <v>102</v>
      </c>
      <c r="AG7" s="24" t="s">
        <v>102</v>
      </c>
      <c r="AH7" s="24">
        <v>106.8</v>
      </c>
      <c r="AI7" s="24">
        <v>105.91</v>
      </c>
      <c r="AJ7" s="24" t="s">
        <v>102</v>
      </c>
      <c r="AK7" s="24" t="s">
        <v>102</v>
      </c>
      <c r="AL7" s="24" t="s">
        <v>102</v>
      </c>
      <c r="AM7" s="24" t="s">
        <v>102</v>
      </c>
      <c r="AN7" s="24">
        <v>0</v>
      </c>
      <c r="AO7" s="24" t="s">
        <v>102</v>
      </c>
      <c r="AP7" s="24" t="s">
        <v>102</v>
      </c>
      <c r="AQ7" s="24" t="s">
        <v>102</v>
      </c>
      <c r="AR7" s="24" t="s">
        <v>102</v>
      </c>
      <c r="AS7" s="24">
        <v>26.89</v>
      </c>
      <c r="AT7" s="24">
        <v>3.03</v>
      </c>
      <c r="AU7" s="24" t="s">
        <v>102</v>
      </c>
      <c r="AV7" s="24" t="s">
        <v>102</v>
      </c>
      <c r="AW7" s="24" t="s">
        <v>102</v>
      </c>
      <c r="AX7" s="24" t="s">
        <v>102</v>
      </c>
      <c r="AY7" s="24">
        <v>45.14</v>
      </c>
      <c r="AZ7" s="24" t="s">
        <v>102</v>
      </c>
      <c r="BA7" s="24" t="s">
        <v>102</v>
      </c>
      <c r="BB7" s="24" t="s">
        <v>102</v>
      </c>
      <c r="BC7" s="24" t="s">
        <v>102</v>
      </c>
      <c r="BD7" s="24">
        <v>77.260000000000005</v>
      </c>
      <c r="BE7" s="24">
        <v>78.430000000000007</v>
      </c>
      <c r="BF7" s="24" t="s">
        <v>102</v>
      </c>
      <c r="BG7" s="24" t="s">
        <v>102</v>
      </c>
      <c r="BH7" s="24" t="s">
        <v>102</v>
      </c>
      <c r="BI7" s="24" t="s">
        <v>102</v>
      </c>
      <c r="BJ7" s="24">
        <v>0</v>
      </c>
      <c r="BK7" s="24" t="s">
        <v>102</v>
      </c>
      <c r="BL7" s="24" t="s">
        <v>102</v>
      </c>
      <c r="BM7" s="24" t="s">
        <v>102</v>
      </c>
      <c r="BN7" s="24" t="s">
        <v>102</v>
      </c>
      <c r="BO7" s="24">
        <v>730.84</v>
      </c>
      <c r="BP7" s="24">
        <v>630.82000000000005</v>
      </c>
      <c r="BQ7" s="24" t="s">
        <v>102</v>
      </c>
      <c r="BR7" s="24" t="s">
        <v>102</v>
      </c>
      <c r="BS7" s="24" t="s">
        <v>102</v>
      </c>
      <c r="BT7" s="24" t="s">
        <v>102</v>
      </c>
      <c r="BU7" s="24">
        <v>68.41</v>
      </c>
      <c r="BV7" s="24" t="s">
        <v>102</v>
      </c>
      <c r="BW7" s="24" t="s">
        <v>102</v>
      </c>
      <c r="BX7" s="24" t="s">
        <v>102</v>
      </c>
      <c r="BY7" s="24" t="s">
        <v>102</v>
      </c>
      <c r="BZ7" s="24">
        <v>89.17</v>
      </c>
      <c r="CA7" s="24">
        <v>97.81</v>
      </c>
      <c r="CB7" s="24" t="s">
        <v>102</v>
      </c>
      <c r="CC7" s="24" t="s">
        <v>102</v>
      </c>
      <c r="CD7" s="24" t="s">
        <v>102</v>
      </c>
      <c r="CE7" s="24" t="s">
        <v>102</v>
      </c>
      <c r="CF7" s="24">
        <v>280.99</v>
      </c>
      <c r="CG7" s="24" t="s">
        <v>102</v>
      </c>
      <c r="CH7" s="24" t="s">
        <v>102</v>
      </c>
      <c r="CI7" s="24" t="s">
        <v>102</v>
      </c>
      <c r="CJ7" s="24" t="s">
        <v>102</v>
      </c>
      <c r="CK7" s="24">
        <v>184.85</v>
      </c>
      <c r="CL7" s="24">
        <v>138.75</v>
      </c>
      <c r="CM7" s="24" t="s">
        <v>102</v>
      </c>
      <c r="CN7" s="24" t="s">
        <v>102</v>
      </c>
      <c r="CO7" s="24" t="s">
        <v>102</v>
      </c>
      <c r="CP7" s="24" t="s">
        <v>102</v>
      </c>
      <c r="CQ7" s="24">
        <v>31.42</v>
      </c>
      <c r="CR7" s="24" t="s">
        <v>102</v>
      </c>
      <c r="CS7" s="24" t="s">
        <v>102</v>
      </c>
      <c r="CT7" s="24" t="s">
        <v>102</v>
      </c>
      <c r="CU7" s="24" t="s">
        <v>102</v>
      </c>
      <c r="CV7" s="24">
        <v>55.04</v>
      </c>
      <c r="CW7" s="24">
        <v>58.94</v>
      </c>
      <c r="CX7" s="24" t="s">
        <v>102</v>
      </c>
      <c r="CY7" s="24" t="s">
        <v>102</v>
      </c>
      <c r="CZ7" s="24" t="s">
        <v>102</v>
      </c>
      <c r="DA7" s="24" t="s">
        <v>102</v>
      </c>
      <c r="DB7" s="24">
        <v>97.72</v>
      </c>
      <c r="DC7" s="24" t="s">
        <v>102</v>
      </c>
      <c r="DD7" s="24" t="s">
        <v>102</v>
      </c>
      <c r="DE7" s="24" t="s">
        <v>102</v>
      </c>
      <c r="DF7" s="24" t="s">
        <v>102</v>
      </c>
      <c r="DG7" s="24">
        <v>91.92</v>
      </c>
      <c r="DH7" s="24">
        <v>95.91</v>
      </c>
      <c r="DI7" s="24" t="s">
        <v>102</v>
      </c>
      <c r="DJ7" s="24" t="s">
        <v>102</v>
      </c>
      <c r="DK7" s="24" t="s">
        <v>102</v>
      </c>
      <c r="DL7" s="24" t="s">
        <v>102</v>
      </c>
      <c r="DM7" s="24">
        <v>5.22</v>
      </c>
      <c r="DN7" s="24" t="s">
        <v>102</v>
      </c>
      <c r="DO7" s="24" t="s">
        <v>102</v>
      </c>
      <c r="DP7" s="24" t="s">
        <v>102</v>
      </c>
      <c r="DQ7" s="24" t="s">
        <v>102</v>
      </c>
      <c r="DR7" s="24">
        <v>31.14</v>
      </c>
      <c r="DS7" s="24">
        <v>41.09</v>
      </c>
      <c r="DT7" s="24" t="s">
        <v>102</v>
      </c>
      <c r="DU7" s="24" t="s">
        <v>102</v>
      </c>
      <c r="DV7" s="24" t="s">
        <v>102</v>
      </c>
      <c r="DW7" s="24" t="s">
        <v>102</v>
      </c>
      <c r="DX7" s="24">
        <v>0</v>
      </c>
      <c r="DY7" s="24" t="s">
        <v>102</v>
      </c>
      <c r="DZ7" s="24" t="s">
        <v>102</v>
      </c>
      <c r="EA7" s="24" t="s">
        <v>102</v>
      </c>
      <c r="EB7" s="24" t="s">
        <v>102</v>
      </c>
      <c r="EC7" s="24">
        <v>0.76</v>
      </c>
      <c r="ED7" s="24">
        <v>8.68</v>
      </c>
      <c r="EE7" s="24" t="s">
        <v>102</v>
      </c>
      <c r="EF7" s="24" t="s">
        <v>102</v>
      </c>
      <c r="EG7" s="24" t="s">
        <v>102</v>
      </c>
      <c r="EH7" s="24" t="s">
        <v>102</v>
      </c>
      <c r="EI7" s="24">
        <v>0</v>
      </c>
      <c r="EJ7" s="24" t="s">
        <v>102</v>
      </c>
      <c r="EK7" s="24" t="s">
        <v>102</v>
      </c>
      <c r="EL7" s="24" t="s">
        <v>102</v>
      </c>
      <c r="EM7" s="24" t="s">
        <v>102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2025-01-24T06:57:34Z</dcterms:created>
  <dcterms:modified xsi:type="dcterms:W3CDTF">2025-03-10T23:38:39Z</dcterms:modified>
  <cp:category/>
</cp:coreProperties>
</file>