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LGW04035\Desktop\"/>
    </mc:Choice>
  </mc:AlternateContent>
  <xr:revisionPtr revIDLastSave="0" documentId="13_ncr:1_{E9DC06FC-61FA-4812-96F6-CFF8B8434F1D}" xr6:coauthVersionLast="47" xr6:coauthVersionMax="47" xr10:uidLastSave="{00000000-0000-0000-0000-000000000000}"/>
  <workbookProtection workbookAlgorithmName="SHA-512" workbookHashValue="jxGPFLwrdmmKoaDry6rTsn6fAw67aUJQOVdeidLSeoTezR8g9Sk2gXWDbuxqNtz2C4VMnW6u6+F7jj1lu654IQ==" workbookSaltValue="gYRwseEew6V0oLdsF1p+/g==" workbookSpinCount="100000" lockStructure="1"/>
  <bookViews>
    <workbookView xWindow="3090" yWindow="0" windowWidth="24180" windowHeight="1353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<sst xmlns="http://schemas.openxmlformats.org/spreadsheetml/2006/main" count="236" uniqueCount="121">
  <si>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</si>
  <si>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</si>
  <si>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</si>
  <si>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</si>
  <si>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</si>
  <si>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</si>
  <si>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</si>
  <si>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</si>
  <si>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</si>
  <si>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</si>
  <si>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</si>
  <si>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</si>
  <si>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</si>
  <si>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</si>
  <si>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</si>
  <si>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</si>
  <si>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</si>
  <si>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</si>
  <si>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</si>
  <si>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</si>
  <si>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</si>
  <si>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</si>
  <si>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</si>
  <si>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</si>
  <si>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</si>
  <si>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</si>
  <si>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</si>
  <si>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</si>
  <si>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</si>
  <si>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</si>
  <si>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</si>
  <si>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</si>
  <si>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</si>
  <si>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</si>
  <si>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</si>
  <si>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</si>
  <si>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</si>
  <si>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</si>
  <si>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</si>
  <si>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</si>
  <si>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</si>
  <si>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</si>
  <si>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</si>
  <si>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</si>
  <si>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</si>
  <si>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</si>
  <si>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</si>
  <si>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</si>
  <si>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</si>
  <si>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</si>
  <si>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</si>
  <si>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</si>
  <si>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</si>
  <si>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</si>
  <si>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</si>
  <si>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</si>
  <si>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</si>
  <si>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</si>
  <si>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</si>
  <si>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</si>
  <si>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</si>
  <si>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</si>
  <si>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</si>
  <si>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</si>
  <si>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</si>
  <si>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</si>
  <si>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</si>
  <si>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</si>
  <si>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</si>
  <si>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</si>
  <si>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</si>
  <si>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</si>
  <si>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</si>
  <si>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</si>
  <si>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</si>
  <si>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</si>
  <si>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</si>
  <si>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</si>
  <si>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</si>
  <si>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</si>
  <si>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</si>
  <si>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</si>
  <si>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</si>
  <si>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</si>
  <si>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</si>
  <si>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</si>
  <si>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</si>
  <si>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</si>
  <si>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</si>
  <si>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</si>
  <si>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</si>
  <si>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</si>
  <si>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</si>
  <si>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</si>
  <si>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</si>
  <si>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</si>
  <si>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</si>
  <si>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</si>
  <si>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広尾町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</si>
  <si>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</si>
  <si>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</si>
  <si>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</si>
  <si>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</si>
  <si>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</si>
  <si>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</si>
  <si>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</si>
  <si>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</si>
  <si>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</si>
  <si>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</si>
  <si>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</si>
  <si>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</si>
  <si>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</si>
  <si>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</si>
  <si>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</si>
  <si>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</si>
  <si>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</si>
  <si>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</si>
  <si>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</si>
  <si>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布設から３０年を経過した管渠があるため、ストックマネジメント・経営戦略を活用し、更新を検討する。</t>
    <rPh sb="12" eb="14">
      <t>カンキョ</t>
    </rPh>
    <rPh sb="31" eb="33">
      <t>ケイエイ</t>
    </rPh>
    <rPh sb="33" eb="35">
      <t>センリャク</t>
    </rPh>
    <rPh sb="36" eb="38">
      <t>カツヨウ</t>
    </rPh>
    <rPh sb="40" eb="42">
      <t>コウシン</t>
    </rPh>
    <rPh sb="43" eb="45">
      <t>ケントウ</t>
    </rPh>
    <phoneticPr fontId="4"/>
  </si>
  <si>
    <t>・企業債残高対事業規模比率
　年度によって変動はあるが、おおむね適切と言える。
・経費回収率
　年度によって変動はあるが、類似団体に近い値となっている。
・汚水処理原価
　投資の効率化や維持管理費の削減を行っているが、増加傾向にあると思われる。
・施設利用率
　人口の減少により、年々、有収水量が減少しているため、ダウンサイジングなどの対応を予定している。
・水洗化率
　高い水準となっており、今後も維持することが望ましい。</t>
    <rPh sb="62" eb="64">
      <t>ルイジ</t>
    </rPh>
    <rPh sb="64" eb="66">
      <t>ダンタイ</t>
    </rPh>
    <rPh sb="67" eb="68">
      <t>チカ</t>
    </rPh>
    <rPh sb="69" eb="70">
      <t>アタイ</t>
    </rPh>
    <rPh sb="104" eb="105">
      <t>オコナ</t>
    </rPh>
    <rPh sb="111" eb="113">
      <t>ゾウカ</t>
    </rPh>
    <rPh sb="113" eb="115">
      <t>ケイコウ</t>
    </rPh>
    <rPh sb="119" eb="120">
      <t>オモ</t>
    </rPh>
    <rPh sb="174" eb="176">
      <t>ヨテイ</t>
    </rPh>
    <phoneticPr fontId="4"/>
  </si>
  <si>
    <t>人口減に伴う、有収水量・使用料収入の減少を踏まえ、維持管理費などのコスト軽減や施設のダウンサイジングを検討する必要がある。
　策定済みの経営戦略を基に、健全で持続可能な下水道事業の経営を行う。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</si>
</sst>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0.09</c:v>
                </c:pt>
                <c:pt idx="2" formatCode="#,##0.00;&quot;△&quot;#,##0.00">
                  <c:v>0</c:v>
                </c:pt>
                <c:pt idx="3">
                  <c:v>0.23</c:v>
                </c:pt>
                <c:pt idx="4" formatCode="#,##0.00;&quot;△&quot;#,##0.00">
                  <c:v>0</c:v>
                </c:pt>
              </c:numCache>
            </c:numRef>
          </c:val>
          <c:extLst>
            <c:ext xmlns:c16="http://schemas.microsoft.com/office/drawing/2014/chart" uri="{C3380CC4-5D6E-409C-BE32-E72D297353CC}">
              <c16:uniqueId val="{00000000-A97B-4EC0-94F4-13EC8BAB47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c:v>
                </c:pt>
                <c:pt idx="2">
                  <c:v>0.09</c:v>
                </c:pt>
                <c:pt idx="3">
                  <c:v>0.1</c:v>
                </c:pt>
                <c:pt idx="4">
                  <c:v>7.0000000000000007E-2</c:v>
                </c:pt>
              </c:numCache>
            </c:numRef>
          </c:val>
          <c:smooth val="0"/>
          <c:extLst>
            <c:ext xmlns:c16="http://schemas.microsoft.com/office/drawing/2014/chart" uri="{C3380CC4-5D6E-409C-BE32-E72D297353CC}">
              <c16:uniqueId val="{00000001-A97B-4EC0-94F4-13EC8BAB47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39.26</c:v>
                </c:pt>
                <c:pt idx="1">
                  <c:v>36.49</c:v>
                </c:pt>
                <c:pt idx="2">
                  <c:v>34.5</c:v>
                </c:pt>
                <c:pt idx="3">
                  <c:v>37.520000000000003</c:v>
                </c:pt>
                <c:pt idx="4">
                  <c:v>34.6</c:v>
                </c:pt>
              </c:numCache>
            </c:numRef>
          </c:val>
          <c:extLst>
            <c:ext xmlns:c16="http://schemas.microsoft.com/office/drawing/2014/chart" uri="{C3380CC4-5D6E-409C-BE32-E72D297353CC}">
              <c16:uniqueId val="{00000000-A693-4398-918C-B2A00976CE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57.54</c:v>
                </c:pt>
                <c:pt idx="1">
                  <c:v>55.55</c:v>
                </c:pt>
                <c:pt idx="2">
                  <c:v>55.84</c:v>
                </c:pt>
                <c:pt idx="3">
                  <c:v>55.78</c:v>
                </c:pt>
                <c:pt idx="4">
                  <c:v>54.86</c:v>
                </c:pt>
              </c:numCache>
            </c:numRef>
          </c:val>
          <c:smooth val="0"/>
          <c:extLst>
            <c:ext xmlns:c16="http://schemas.microsoft.com/office/drawing/2014/chart" uri="{C3380CC4-5D6E-409C-BE32-E72D297353CC}">
              <c16:uniqueId val="{00000001-A693-4398-918C-B2A00976CE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97.77</c:v>
                </c:pt>
                <c:pt idx="1">
                  <c:v>97.76</c:v>
                </c:pt>
                <c:pt idx="2">
                  <c:v>97.75</c:v>
                </c:pt>
                <c:pt idx="3">
                  <c:v>97.74</c:v>
                </c:pt>
                <c:pt idx="4">
                  <c:v>97.74</c:v>
                </c:pt>
              </c:numCache>
            </c:numRef>
          </c:val>
          <c:extLst>
            <c:ext xmlns:c16="http://schemas.microsoft.com/office/drawing/2014/chart" uri="{C3380CC4-5D6E-409C-BE32-E72D297353CC}">
              <c16:uniqueId val="{00000000-258C-4DF9-93A0-F139EDC47AD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91.64</c:v>
                </c:pt>
                <c:pt idx="2">
                  <c:v>92.34</c:v>
                </c:pt>
                <c:pt idx="3">
                  <c:v>91.78</c:v>
                </c:pt>
                <c:pt idx="4">
                  <c:v>91.37</c:v>
                </c:pt>
              </c:numCache>
            </c:numRef>
          </c:val>
          <c:smooth val="0"/>
          <c:extLst>
            <c:ext xmlns:c16="http://schemas.microsoft.com/office/drawing/2014/chart" uri="{C3380CC4-5D6E-409C-BE32-E72D297353CC}">
              <c16:uniqueId val="{00000001-258C-4DF9-93A0-F139EDC47AD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80.010000000000005</c:v>
                </c:pt>
                <c:pt idx="1">
                  <c:v>84.47</c:v>
                </c:pt>
                <c:pt idx="2">
                  <c:v>87.45</c:v>
                </c:pt>
                <c:pt idx="3">
                  <c:v>89.78</c:v>
                </c:pt>
                <c:pt idx="4">
                  <c:v>92.83</c:v>
                </c:pt>
              </c:numCache>
            </c:numRef>
          </c:val>
          <c:extLst>
            <c:ext xmlns:c16="http://schemas.microsoft.com/office/drawing/2014/chart" uri="{C3380CC4-5D6E-409C-BE32-E72D297353CC}">
              <c16:uniqueId val="{00000000-8307-46E4-A93A-20C4059D9B8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07-46E4-A93A-20C4059D9B8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3D-4945-90EB-6FD9E860E25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3D-4945-90EB-6FD9E860E25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E6-4AA2-BA58-533E7D1E565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E6-4AA2-BA58-533E7D1E565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5A-415E-8C5D-22E747B764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A-415E-8C5D-22E747B764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1A-4B54-8EAC-05529A21B10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1A-4B54-8EAC-05529A21B10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10.33</c:v>
                </c:pt>
                <c:pt idx="1">
                  <c:v>5.59</c:v>
                </c:pt>
                <c:pt idx="2">
                  <c:v>62.28</c:v>
                </c:pt>
                <c:pt idx="3">
                  <c:v>1.54</c:v>
                </c:pt>
                <c:pt idx="4" formatCode="#,##0.00;&quot;△&quot;#,##0.00">
                  <c:v>0</c:v>
                </c:pt>
              </c:numCache>
            </c:numRef>
          </c:val>
          <c:extLst>
            <c:ext xmlns:c16="http://schemas.microsoft.com/office/drawing/2014/chart" uri="{C3380CC4-5D6E-409C-BE32-E72D297353CC}">
              <c16:uniqueId val="{00000000-F984-4369-AC24-511569B3CF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692.13</c:v>
                </c:pt>
                <c:pt idx="1">
                  <c:v>807.75</c:v>
                </c:pt>
                <c:pt idx="2">
                  <c:v>812.92</c:v>
                </c:pt>
                <c:pt idx="3">
                  <c:v>765.48</c:v>
                </c:pt>
                <c:pt idx="4">
                  <c:v>742.08</c:v>
                </c:pt>
              </c:numCache>
            </c:numRef>
          </c:val>
          <c:smooth val="0"/>
          <c:extLst>
            <c:ext xmlns:c16="http://schemas.microsoft.com/office/drawing/2014/chart" uri="{C3380CC4-5D6E-409C-BE32-E72D297353CC}">
              <c16:uniqueId val="{00000001-F984-4369-AC24-511569B3CF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97.78</c:v>
                </c:pt>
                <c:pt idx="1">
                  <c:v>97.34</c:v>
                </c:pt>
                <c:pt idx="2">
                  <c:v>95</c:v>
                </c:pt>
                <c:pt idx="3">
                  <c:v>92.49</c:v>
                </c:pt>
                <c:pt idx="4">
                  <c:v>79.37</c:v>
                </c:pt>
              </c:numCache>
            </c:numRef>
          </c:val>
          <c:extLst>
            <c:ext xmlns:c16="http://schemas.microsoft.com/office/drawing/2014/chart" uri="{C3380CC4-5D6E-409C-BE32-E72D297353CC}">
              <c16:uniqueId val="{00000000-E490-4C8E-90CC-941BC385D43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88.98</c:v>
                </c:pt>
                <c:pt idx="1">
                  <c:v>86.94</c:v>
                </c:pt>
                <c:pt idx="2">
                  <c:v>85.4</c:v>
                </c:pt>
                <c:pt idx="3">
                  <c:v>87.8</c:v>
                </c:pt>
                <c:pt idx="4">
                  <c:v>86.51</c:v>
                </c:pt>
              </c:numCache>
            </c:numRef>
          </c:val>
          <c:smooth val="0"/>
          <c:extLst>
            <c:ext xmlns:c16="http://schemas.microsoft.com/office/drawing/2014/chart" uri="{C3380CC4-5D6E-409C-BE32-E72D297353CC}">
              <c16:uniqueId val="{00000001-E490-4C8E-90CC-941BC385D43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210.21</c:v>
                </c:pt>
                <c:pt idx="1">
                  <c:v>213.06</c:v>
                </c:pt>
                <c:pt idx="2">
                  <c:v>219.37</c:v>
                </c:pt>
                <c:pt idx="3">
                  <c:v>226.94</c:v>
                </c:pt>
                <c:pt idx="4">
                  <c:v>241.67</c:v>
                </c:pt>
              </c:numCache>
            </c:numRef>
          </c:val>
          <c:extLst>
            <c:ext xmlns:c16="http://schemas.microsoft.com/office/drawing/2014/chart" uri="{C3380CC4-5D6E-409C-BE32-E72D297353CC}">
              <c16:uniqueId val="{00000000-2DDF-476C-A21F-B935764F7C3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175.05</c:v>
                </c:pt>
                <c:pt idx="1">
                  <c:v>179.63</c:v>
                </c:pt>
                <c:pt idx="2">
                  <c:v>188.57</c:v>
                </c:pt>
                <c:pt idx="3">
                  <c:v>187.69</c:v>
                </c:pt>
                <c:pt idx="4">
                  <c:v>188.24</c:v>
                </c:pt>
              </c:numCache>
            </c:numRef>
          </c:val>
          <c:smooth val="0"/>
          <c:extLst>
            <c:ext xmlns:c16="http://schemas.microsoft.com/office/drawing/2014/chart" uri="{C3380CC4-5D6E-409C-BE32-E72D297353CC}">
              <c16:uniqueId val="{00000001-2DDF-476C-A21F-B935764F7C3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40"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北海道　広尾町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Cd1</v>
      </c>
      <c r="X8" s="66"/>
      <c r="Y8" s="66"/>
      <c r="Z8" s="66"/>
      <c r="AA8" s="66"/>
      <c r="AB8" s="66"/>
      <c r="AC8" s="66"/>
      <c r="AD8" s="67" t="str">
        <f>データ!$M$6</f>
        <v>非設置</v>
      </c>
      <c r="AE8" s="67"/>
      <c r="AF8" s="67"/>
      <c r="AG8" s="67"/>
      <c r="AH8" s="67"/>
      <c r="AI8" s="67"/>
      <c r="AJ8" s="67"/>
      <c r="AK8" s="3"/>
      <c r="AL8" s="55">
        <f>データ!S6</f>
        <v>6229</v>
      </c>
      <c r="AM8" s="55"/>
      <c r="AN8" s="55"/>
      <c r="AO8" s="55"/>
      <c r="AP8" s="55"/>
      <c r="AQ8" s="55"/>
      <c r="AR8" s="55"/>
      <c r="AS8" s="55"/>
      <c r="AT8" s="54">
        <f>データ!T6</f>
        <v>596.48</v>
      </c>
      <c r="AU8" s="54"/>
      <c r="AV8" s="54"/>
      <c r="AW8" s="54"/>
      <c r="AX8" s="54"/>
      <c r="AY8" s="54"/>
      <c r="AZ8" s="54"/>
      <c r="BA8" s="54"/>
      <c r="BB8" s="54">
        <f>データ!U6</f>
        <v>10.44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81.64</v>
      </c>
      <c r="Q10" s="54"/>
      <c r="R10" s="54"/>
      <c r="S10" s="54"/>
      <c r="T10" s="54"/>
      <c r="U10" s="54"/>
      <c r="V10" s="54"/>
      <c r="W10" s="54">
        <f>データ!Q6</f>
        <v>90.52</v>
      </c>
      <c r="X10" s="54"/>
      <c r="Y10" s="54"/>
      <c r="Z10" s="54"/>
      <c r="AA10" s="54"/>
      <c r="AB10" s="54"/>
      <c r="AC10" s="54"/>
      <c r="AD10" s="55">
        <f>データ!R6</f>
        <v>4070</v>
      </c>
      <c r="AE10" s="55"/>
      <c r="AF10" s="55"/>
      <c r="AG10" s="55"/>
      <c r="AH10" s="55"/>
      <c r="AI10" s="55"/>
      <c r="AJ10" s="55"/>
      <c r="AK10" s="2"/>
      <c r="AL10" s="55">
        <f>データ!V6</f>
        <v>4957</v>
      </c>
      <c r="AM10" s="55"/>
      <c r="AN10" s="55"/>
      <c r="AO10" s="55"/>
      <c r="AP10" s="55"/>
      <c r="AQ10" s="55"/>
      <c r="AR10" s="55"/>
      <c r="AS10" s="55"/>
      <c r="AT10" s="54">
        <f>データ!W6</f>
        <v>2.94</v>
      </c>
      <c r="AU10" s="54"/>
      <c r="AV10" s="54"/>
      <c r="AW10" s="54"/>
      <c r="AX10" s="54"/>
      <c r="AY10" s="54"/>
      <c r="AZ10" s="54"/>
      <c r="BA10" s="54"/>
      <c r="BB10" s="54">
        <f>データ!X6</f>
        <v>1686.05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OYzhtDAAgKjcuRuu3VZ47TbUTqK7mAsS9ZViA8Tm63tI4GPe0ZdDChjaWW9CPU1Lc4Jt1P/4y4UYYAYtMSJATQ==" saltValue="/+K4bKOhOZmiWWllauOn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16420</v>
      </c>
      <c r="D6" s="19">
        <f t="shared" si="3"/>
        <v>47</v>
      </c>
      <c r="E6" s="19">
        <f t="shared" si="3"/>
        <v>17</v>
      </c>
      <c r="F6" s="19">
        <f t="shared" si="3"/>
        <v>1</v>
      </c>
      <c r="G6" s="19">
        <f t="shared" si="3"/>
        <v>0</v>
      </c>
      <c r="H6" s="19" t="str">
        <f t="shared" si="3"/>
        <v>北海道　広尾町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81.64</v>
      </c>
      <c r="Q6" s="20">
        <f t="shared" si="3"/>
        <v>90.52</v>
      </c>
      <c r="R6" s="20">
        <f t="shared" si="3"/>
        <v>4070</v>
      </c>
      <c r="S6" s="20">
        <f t="shared" si="3"/>
        <v>6229</v>
      </c>
      <c r="T6" s="20">
        <f t="shared" si="3"/>
        <v>596.48</v>
      </c>
      <c r="U6" s="20">
        <f t="shared" si="3"/>
        <v>10.44</v>
      </c>
      <c r="V6" s="20">
        <f t="shared" si="3"/>
        <v>4957</v>
      </c>
      <c r="W6" s="20">
        <f t="shared" si="3"/>
        <v>2.94</v>
      </c>
      <c r="X6" s="20">
        <f t="shared" si="3"/>
        <v>1686.05</v>
      </c>
      <c r="Y6" s="21">
        <f>IF(Y7="",NA(),Y7)</f>
        <v>80.010000000000005</v>
      </c>
      <c r="Z6" s="21">
        <f t="shared" ref="Z6:AH6" si="4">IF(Z7="",NA(),Z7)</f>
        <v>84.47</v>
      </c>
      <c r="AA6" s="21">
        <f t="shared" si="4"/>
        <v>87.45</v>
      </c>
      <c r="AB6" s="21">
        <f t="shared" si="4"/>
        <v>89.78</v>
      </c>
      <c r="AC6" s="21">
        <f t="shared" si="4"/>
        <v>92.83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10.33</v>
      </c>
      <c r="BG6" s="21">
        <f t="shared" ref="BG6:BO6" si="7">IF(BG7="",NA(),BG7)</f>
        <v>5.59</v>
      </c>
      <c r="BH6" s="21">
        <f t="shared" si="7"/>
        <v>62.28</v>
      </c>
      <c r="BI6" s="21">
        <f t="shared" si="7"/>
        <v>1.54</v>
      </c>
      <c r="BJ6" s="20">
        <f t="shared" si="7"/>
        <v>0</v>
      </c>
      <c r="BK6" s="21">
        <f t="shared" si="7"/>
        <v>692.13</v>
      </c>
      <c r="BL6" s="21">
        <f t="shared" si="7"/>
        <v>807.75</v>
      </c>
      <c r="BM6" s="21">
        <f t="shared" si="7"/>
        <v>812.92</v>
      </c>
      <c r="BN6" s="21">
        <f t="shared" si="7"/>
        <v>765.48</v>
      </c>
      <c r="BO6" s="21">
        <f t="shared" si="7"/>
        <v>742.08</v>
      </c>
      <c r="BP6" s="20" t="str">
        <f>IF(BP7="","",IF(BP7="-","【-】","【"&amp;SUBSTITUTE(TEXT(BP7,"#,##0.00"),"-","△")&amp;"】"))</f>
        <v>【652.82】</v>
      </c>
      <c r="BQ6" s="21">
        <f>IF(BQ7="",NA(),BQ7)</f>
        <v>97.78</v>
      </c>
      <c r="BR6" s="21">
        <f t="shared" ref="BR6:BZ6" si="8">IF(BR7="",NA(),BR7)</f>
        <v>97.34</v>
      </c>
      <c r="BS6" s="21">
        <f t="shared" si="8"/>
        <v>95</v>
      </c>
      <c r="BT6" s="21">
        <f t="shared" si="8"/>
        <v>92.49</v>
      </c>
      <c r="BU6" s="21">
        <f t="shared" si="8"/>
        <v>79.37</v>
      </c>
      <c r="BV6" s="21">
        <f t="shared" si="8"/>
        <v>88.98</v>
      </c>
      <c r="BW6" s="21">
        <f t="shared" si="8"/>
        <v>86.94</v>
      </c>
      <c r="BX6" s="21">
        <f t="shared" si="8"/>
        <v>85.4</v>
      </c>
      <c r="BY6" s="21">
        <f t="shared" si="8"/>
        <v>87.8</v>
      </c>
      <c r="BZ6" s="21">
        <f t="shared" si="8"/>
        <v>86.51</v>
      </c>
      <c r="CA6" s="20" t="str">
        <f>IF(CA7="","",IF(CA7="-","【-】","【"&amp;SUBSTITUTE(TEXT(CA7,"#,##0.00"),"-","△")&amp;"】"))</f>
        <v>【97.61】</v>
      </c>
      <c r="CB6" s="21">
        <f>IF(CB7="",NA(),CB7)</f>
        <v>210.21</v>
      </c>
      <c r="CC6" s="21">
        <f t="shared" ref="CC6:CK6" si="9">IF(CC7="",NA(),CC7)</f>
        <v>213.06</v>
      </c>
      <c r="CD6" s="21">
        <f t="shared" si="9"/>
        <v>219.37</v>
      </c>
      <c r="CE6" s="21">
        <f t="shared" si="9"/>
        <v>226.94</v>
      </c>
      <c r="CF6" s="21">
        <f t="shared" si="9"/>
        <v>241.67</v>
      </c>
      <c r="CG6" s="21">
        <f t="shared" si="9"/>
        <v>175.05</v>
      </c>
      <c r="CH6" s="21">
        <f t="shared" si="9"/>
        <v>179.63</v>
      </c>
      <c r="CI6" s="21">
        <f t="shared" si="9"/>
        <v>188.57</v>
      </c>
      <c r="CJ6" s="21">
        <f t="shared" si="9"/>
        <v>187.69</v>
      </c>
      <c r="CK6" s="21">
        <f t="shared" si="9"/>
        <v>188.24</v>
      </c>
      <c r="CL6" s="20" t="str">
        <f>IF(CL7="","",IF(CL7="-","【-】","【"&amp;SUBSTITUTE(TEXT(CL7,"#,##0.00"),"-","△")&amp;"】"))</f>
        <v>【138.29】</v>
      </c>
      <c r="CM6" s="21">
        <f>IF(CM7="",NA(),CM7)</f>
        <v>39.26</v>
      </c>
      <c r="CN6" s="21">
        <f t="shared" ref="CN6:CV6" si="10">IF(CN7="",NA(),CN7)</f>
        <v>36.49</v>
      </c>
      <c r="CO6" s="21">
        <f t="shared" si="10"/>
        <v>34.5</v>
      </c>
      <c r="CP6" s="21">
        <f t="shared" si="10"/>
        <v>37.520000000000003</v>
      </c>
      <c r="CQ6" s="21">
        <f t="shared" si="10"/>
        <v>34.6</v>
      </c>
      <c r="CR6" s="21">
        <f t="shared" si="10"/>
        <v>57.54</v>
      </c>
      <c r="CS6" s="21">
        <f t="shared" si="10"/>
        <v>55.55</v>
      </c>
      <c r="CT6" s="21">
        <f t="shared" si="10"/>
        <v>55.84</v>
      </c>
      <c r="CU6" s="21">
        <f t="shared" si="10"/>
        <v>55.78</v>
      </c>
      <c r="CV6" s="21">
        <f t="shared" si="10"/>
        <v>54.86</v>
      </c>
      <c r="CW6" s="20" t="str">
        <f>IF(CW7="","",IF(CW7="-","【-】","【"&amp;SUBSTITUTE(TEXT(CW7,"#,##0.00"),"-","△")&amp;"】"))</f>
        <v>【59.10】</v>
      </c>
      <c r="CX6" s="21">
        <f>IF(CX7="",NA(),CX7)</f>
        <v>97.77</v>
      </c>
      <c r="CY6" s="21">
        <f t="shared" ref="CY6:DG6" si="11">IF(CY7="",NA(),CY7)</f>
        <v>97.76</v>
      </c>
      <c r="CZ6" s="21">
        <f t="shared" si="11"/>
        <v>97.75</v>
      </c>
      <c r="DA6" s="21">
        <f t="shared" si="11"/>
        <v>97.74</v>
      </c>
      <c r="DB6" s="21">
        <f t="shared" si="11"/>
        <v>97.74</v>
      </c>
      <c r="DC6" s="21">
        <f t="shared" si="11"/>
        <v>92.87</v>
      </c>
      <c r="DD6" s="21">
        <f t="shared" si="11"/>
        <v>91.64</v>
      </c>
      <c r="DE6" s="21">
        <f t="shared" si="11"/>
        <v>92.34</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0.09</v>
      </c>
      <c r="EG6" s="20">
        <f t="shared" si="14"/>
        <v>0</v>
      </c>
      <c r="EH6" s="21">
        <f t="shared" si="14"/>
        <v>0.23</v>
      </c>
      <c r="EI6" s="20">
        <f t="shared" si="14"/>
        <v>0</v>
      </c>
      <c r="EJ6" s="21">
        <f t="shared" si="14"/>
        <v>0.16</v>
      </c>
      <c r="EK6" s="21">
        <f t="shared" si="14"/>
        <v>0.1</v>
      </c>
      <c r="EL6" s="21">
        <f t="shared" si="14"/>
        <v>0.09</v>
      </c>
      <c r="EM6" s="21">
        <f t="shared" si="14"/>
        <v>0.1</v>
      </c>
      <c r="EN6" s="21">
        <f t="shared" si="14"/>
        <v>7.0000000000000007E-2</v>
      </c>
      <c r="EO6" s="20" t="str">
        <f>IF(EO7="","",IF(EO7="-","【-】","【"&amp;SUBSTITUTE(TEXT(EO7,"#,##0.00"),"-","△")&amp;"】"))</f>
        <v>【0.23】</v>
      </c>
    </row>
    <row r="7" spans="1:145" s="22" customFormat="1" x14ac:dyDescent="0.15">
      <c r="A7" s="14"/>
      <c r="B7" s="23">
        <v>2022</v>
      </c>
      <c r="C7" s="23">
        <v>16420</v>
      </c>
      <c r="D7" s="23">
        <v>47</v>
      </c>
      <c r="E7" s="23">
        <v>17</v>
      </c>
      <c r="F7" s="23">
        <v>1</v>
      </c>
      <c r="G7" s="23">
        <v>0</v>
      </c>
      <c r="H7" s="23" t="s">
        <v>98</v>
      </c>
      <c r="I7" s="23" t="s">
        <v>99</v>
      </c>
      <c r="J7" s="23" t="s">
        <v>100</v>
      </c>
      <c r="K7" s="23" t="s">
        <v>101</v>
      </c>
      <c r="L7" s="23" t="s">
        <v>102</v>
      </c>
      <c r="M7" s="23" t="s">
        <v>103</v>
      </c>
      <c r="N7" s="24" t="s">
        <v>104</v>
      </c>
      <c r="O7" s="24" t="s">
        <v>105</v>
      </c>
      <c r="P7" s="24">
        <v>81.64</v>
      </c>
      <c r="Q7" s="24">
        <v>90.52</v>
      </c>
      <c r="R7" s="24">
        <v>4070</v>
      </c>
      <c r="S7" s="24">
        <v>6229</v>
      </c>
      <c r="T7" s="24">
        <v>596.48</v>
      </c>
      <c r="U7" s="24">
        <v>10.44</v>
      </c>
      <c r="V7" s="24">
        <v>4957</v>
      </c>
      <c r="W7" s="24">
        <v>2.94</v>
      </c>
      <c r="X7" s="24">
        <v>1686.05</v>
      </c>
      <c r="Y7" s="24">
        <v>80.010000000000005</v>
      </c>
      <c r="Z7" s="24">
        <v>84.47</v>
      </c>
      <c r="AA7" s="24">
        <v>87.45</v>
      </c>
      <c r="AB7" s="24">
        <v>89.78</v>
      </c>
      <c r="AC7" s="24">
        <v>92.83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10.33</v>
      </c>
      <c r="BG7" s="24">
        <v>5.59</v>
      </c>
      <c r="BH7" s="24">
        <v>62.28</v>
      </c>
      <c r="BI7" s="24">
        <v>1.54</v>
      </c>
      <c r="BJ7" s="24">
        <v>0</v>
      </c>
      <c r="BK7" s="24">
        <v>692.13</v>
      </c>
      <c r="BL7" s="24">
        <v>807.75</v>
      </c>
      <c r="BM7" s="24">
        <v>812.92</v>
      </c>
      <c r="BN7" s="24">
        <v>765.48</v>
      </c>
      <c r="BO7" s="24">
        <v>742.08</v>
      </c>
      <c r="BP7" s="24">
        <v>652.82000000000005</v>
      </c>
      <c r="BQ7" s="24">
        <v>97.78</v>
      </c>
      <c r="BR7" s="24">
        <v>97.34</v>
      </c>
      <c r="BS7" s="24">
        <v>95</v>
      </c>
      <c r="BT7" s="24">
        <v>92.49</v>
      </c>
      <c r="BU7" s="24">
        <v>79.37</v>
      </c>
      <c r="BV7" s="24">
        <v>88.98</v>
      </c>
      <c r="BW7" s="24">
        <v>86.94</v>
      </c>
      <c r="BX7" s="24">
        <v>85.4</v>
      </c>
      <c r="BY7" s="24">
        <v>87.8</v>
      </c>
      <c r="BZ7" s="24">
        <v>86.51</v>
      </c>
      <c r="CA7" s="24">
        <v>97.61</v>
      </c>
      <c r="CB7" s="24">
        <v>210.21</v>
      </c>
      <c r="CC7" s="24">
        <v>213.06</v>
      </c>
      <c r="CD7" s="24">
        <v>219.37</v>
      </c>
      <c r="CE7" s="24">
        <v>226.94</v>
      </c>
      <c r="CF7" s="24">
        <v>241.67</v>
      </c>
      <c r="CG7" s="24">
        <v>175.05</v>
      </c>
      <c r="CH7" s="24">
        <v>179.63</v>
      </c>
      <c r="CI7" s="24">
        <v>188.57</v>
      </c>
      <c r="CJ7" s="24">
        <v>187.69</v>
      </c>
      <c r="CK7" s="24">
        <v>188.24</v>
      </c>
      <c r="CL7" s="24">
        <v>138.29</v>
      </c>
      <c r="CM7" s="24">
        <v>39.26</v>
      </c>
      <c r="CN7" s="24">
        <v>36.49</v>
      </c>
      <c r="CO7" s="24">
        <v>34.5</v>
      </c>
      <c r="CP7" s="24">
        <v>37.520000000000003</v>
      </c>
      <c r="CQ7" s="24">
        <v>34.6</v>
      </c>
      <c r="CR7" s="24">
        <v>57.54</v>
      </c>
      <c r="CS7" s="24">
        <v>55.55</v>
      </c>
      <c r="CT7" s="24">
        <v>55.84</v>
      </c>
      <c r="CU7" s="24">
        <v>55.78</v>
      </c>
      <c r="CV7" s="24">
        <v>54.86</v>
      </c>
      <c r="CW7" s="24">
        <v>59.1</v>
      </c>
      <c r="CX7" s="24">
        <v>97.77</v>
      </c>
      <c r="CY7" s="24">
        <v>97.76</v>
      </c>
      <c r="CZ7" s="24">
        <v>97.75</v>
      </c>
      <c r="DA7" s="24">
        <v>97.74</v>
      </c>
      <c r="DB7" s="24">
        <v>97.74</v>
      </c>
      <c r="DC7" s="24">
        <v>92.87</v>
      </c>
      <c r="DD7" s="24">
        <v>91.64</v>
      </c>
      <c r="DE7" s="24">
        <v>92.34</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0.09</v>
      </c>
      <c r="EG7" s="24">
        <v>0</v>
      </c>
      <c r="EH7" s="24">
        <v>0.23</v>
      </c>
      <c r="EI7" s="24">
        <v>0</v>
      </c>
      <c r="EJ7" s="24">
        <v>0.16</v>
      </c>
      <c r="EK7" s="24">
        <v>0.1</v>
      </c>
      <c r="EL7" s="24">
        <v>0.09</v>
      </c>
      <c r="EM7" s="24">
        <v>0.1</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LGW04035</cp:lastModifiedBy>
  <dcterms:created xsi:type="dcterms:W3CDTF">2023-12-12T02:45:54Z</dcterms:created>
  <dcterms:modified xsi:type="dcterms:W3CDTF">2024-01-17T07:23:05Z</dcterms:modified>
  <cp:category/>
</cp:coreProperties>
</file>