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4955" windowHeight="8550"/>
  </bookViews>
  <sheets>
    <sheet name="申請書＿印刷" sheetId="1" r:id="rId1"/>
    <sheet name="入力用" sheetId="3" r:id="rId2"/>
    <sheet name="入力例" sheetId="4" r:id="rId3"/>
  </sheets>
  <definedNames>
    <definedName name="_xlnm.Print_Area" localSheetId="0">申請書＿印刷!$A$1:$BW$59</definedName>
  </definedNames>
  <calcPr calcId="145621"/>
</workbook>
</file>

<file path=xl/calcChain.xml><?xml version="1.0" encoding="utf-8"?>
<calcChain xmlns="http://schemas.openxmlformats.org/spreadsheetml/2006/main">
  <c r="I19" i="4" l="1"/>
  <c r="D19" i="4"/>
  <c r="P17" i="4"/>
  <c r="BF1" i="1"/>
  <c r="BF33" i="1"/>
  <c r="O49" i="4"/>
  <c r="O48" i="4"/>
  <c r="N49" i="4"/>
  <c r="M49" i="4"/>
  <c r="M48" i="4"/>
  <c r="L49" i="4"/>
  <c r="K49" i="4"/>
  <c r="K48" i="4"/>
  <c r="J49" i="4"/>
  <c r="I49" i="4"/>
  <c r="I48" i="4"/>
  <c r="H49" i="4"/>
  <c r="G49" i="4"/>
  <c r="G48" i="4"/>
  <c r="F49" i="4"/>
  <c r="E49" i="4"/>
  <c r="E48" i="4"/>
  <c r="D49" i="4"/>
  <c r="P49" i="4"/>
  <c r="N48" i="4"/>
  <c r="L48" i="4"/>
  <c r="J48" i="4"/>
  <c r="H48" i="4"/>
  <c r="F48" i="4"/>
  <c r="D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O34" i="4"/>
  <c r="N34" i="4"/>
  <c r="N33" i="4"/>
  <c r="M34" i="4"/>
  <c r="L34" i="4"/>
  <c r="L33" i="4"/>
  <c r="K34" i="4"/>
  <c r="J34" i="4"/>
  <c r="J33" i="4"/>
  <c r="I34" i="4"/>
  <c r="H34" i="4"/>
  <c r="H33" i="4"/>
  <c r="G34" i="4"/>
  <c r="F34" i="4"/>
  <c r="F33" i="4"/>
  <c r="E34" i="4"/>
  <c r="D34" i="4"/>
  <c r="D33" i="4"/>
  <c r="O33" i="4"/>
  <c r="M33" i="4"/>
  <c r="K33" i="4"/>
  <c r="I33" i="4"/>
  <c r="G33" i="4"/>
  <c r="E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O19" i="4"/>
  <c r="O18" i="4"/>
  <c r="N19" i="4"/>
  <c r="M19" i="4"/>
  <c r="M18" i="4"/>
  <c r="L19" i="4"/>
  <c r="K19" i="4"/>
  <c r="K18" i="4"/>
  <c r="J19" i="4"/>
  <c r="I18" i="4"/>
  <c r="H19" i="4"/>
  <c r="G19" i="4"/>
  <c r="G18" i="4"/>
  <c r="F19" i="4"/>
  <c r="E19" i="4"/>
  <c r="E18" i="4"/>
  <c r="P19" i="4"/>
  <c r="N18" i="4"/>
  <c r="L18" i="4"/>
  <c r="J18" i="4"/>
  <c r="H18" i="4"/>
  <c r="F18" i="4"/>
  <c r="D18" i="4"/>
  <c r="P18" i="4"/>
  <c r="P16" i="4"/>
  <c r="P15" i="4"/>
  <c r="P14" i="4"/>
  <c r="P13" i="4"/>
  <c r="P12" i="4"/>
  <c r="P11" i="4"/>
  <c r="P10" i="4"/>
  <c r="P9" i="4"/>
  <c r="P8" i="4"/>
  <c r="P7" i="4"/>
  <c r="P6" i="4"/>
  <c r="P5" i="4"/>
  <c r="CV1" i="1"/>
  <c r="CV33" i="1"/>
  <c r="CA33" i="1"/>
  <c r="CA1" i="1"/>
  <c r="DI45" i="1"/>
  <c r="DJ51" i="1"/>
  <c r="DI51" i="1"/>
  <c r="DH51" i="1"/>
  <c r="DG51" i="1"/>
  <c r="DF51" i="1"/>
  <c r="DE51" i="1"/>
  <c r="DD51" i="1"/>
  <c r="DC51" i="1"/>
  <c r="DB51" i="1"/>
  <c r="DA51" i="1"/>
  <c r="CZ51" i="1"/>
  <c r="CY51" i="1"/>
  <c r="DJ45" i="1"/>
  <c r="DH45" i="1"/>
  <c r="DG45" i="1"/>
  <c r="DF45" i="1"/>
  <c r="DE45" i="1"/>
  <c r="DD45" i="1"/>
  <c r="DC45" i="1"/>
  <c r="DB45" i="1"/>
  <c r="DA45" i="1"/>
  <c r="CZ45" i="1"/>
  <c r="CY45" i="1"/>
  <c r="DJ42" i="1"/>
  <c r="DI42" i="1"/>
  <c r="DH42" i="1"/>
  <c r="DG42" i="1"/>
  <c r="DF42" i="1"/>
  <c r="DE42" i="1"/>
  <c r="DD42" i="1"/>
  <c r="DC42" i="1"/>
  <c r="DB42" i="1"/>
  <c r="DA42" i="1"/>
  <c r="CZ42" i="1"/>
  <c r="CY42" i="1"/>
  <c r="DJ39" i="1"/>
  <c r="DI39" i="1"/>
  <c r="DH39" i="1"/>
  <c r="DG39" i="1"/>
  <c r="DF39" i="1"/>
  <c r="DE39" i="1"/>
  <c r="DD39" i="1"/>
  <c r="DC39" i="1"/>
  <c r="DB39" i="1"/>
  <c r="DA39" i="1"/>
  <c r="CZ39" i="1"/>
  <c r="CY39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DJ33" i="1"/>
  <c r="DI33" i="1"/>
  <c r="DH33" i="1"/>
  <c r="DG33" i="1"/>
  <c r="DF33" i="1"/>
  <c r="DE33" i="1"/>
  <c r="DD33" i="1"/>
  <c r="DC33" i="1"/>
  <c r="DB33" i="1"/>
  <c r="DA33" i="1"/>
  <c r="CZ33" i="1"/>
  <c r="CY33" i="1"/>
  <c r="DJ30" i="1"/>
  <c r="DI30" i="1"/>
  <c r="DH30" i="1"/>
  <c r="DG30" i="1"/>
  <c r="DF30" i="1"/>
  <c r="DE30" i="1"/>
  <c r="DD30" i="1"/>
  <c r="DC30" i="1"/>
  <c r="DB30" i="1"/>
  <c r="DA30" i="1"/>
  <c r="CZ30" i="1"/>
  <c r="CY30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DJ24" i="1"/>
  <c r="DI24" i="1"/>
  <c r="DH24" i="1"/>
  <c r="DG24" i="1"/>
  <c r="DF24" i="1"/>
  <c r="DE24" i="1"/>
  <c r="DD24" i="1"/>
  <c r="DC24" i="1"/>
  <c r="DB24" i="1"/>
  <c r="DA24" i="1"/>
  <c r="CZ24" i="1"/>
  <c r="CY24" i="1"/>
  <c r="DJ21" i="1"/>
  <c r="DI21" i="1"/>
  <c r="DH21" i="1"/>
  <c r="DG21" i="1"/>
  <c r="DF21" i="1"/>
  <c r="DE21" i="1"/>
  <c r="DD21" i="1"/>
  <c r="DC21" i="1"/>
  <c r="DB21" i="1"/>
  <c r="DA21" i="1"/>
  <c r="CZ21" i="1"/>
  <c r="CY21" i="1"/>
  <c r="DJ18" i="1"/>
  <c r="DI18" i="1"/>
  <c r="DH18" i="1"/>
  <c r="DG18" i="1"/>
  <c r="DF18" i="1"/>
  <c r="DE18" i="1"/>
  <c r="DD18" i="1"/>
  <c r="DC18" i="1"/>
  <c r="DB18" i="1"/>
  <c r="DA18" i="1"/>
  <c r="CZ18" i="1"/>
  <c r="CY18" i="1"/>
  <c r="DJ13" i="1"/>
  <c r="DI13" i="1"/>
  <c r="DH13" i="1"/>
  <c r="DG13" i="1"/>
  <c r="DF13" i="1"/>
  <c r="DE13" i="1"/>
  <c r="DD13" i="1"/>
  <c r="DC13" i="1"/>
  <c r="DB13" i="1"/>
  <c r="DA13" i="1"/>
  <c r="CZ13" i="1"/>
  <c r="CY13" i="1"/>
  <c r="DJ10" i="1"/>
  <c r="DI10" i="1"/>
  <c r="DH10" i="1"/>
  <c r="DG10" i="1"/>
  <c r="DF10" i="1"/>
  <c r="DE10" i="1"/>
  <c r="DD10" i="1"/>
  <c r="DC10" i="1"/>
  <c r="DB10" i="1"/>
  <c r="DA10" i="1"/>
  <c r="CZ10" i="1"/>
  <c r="CY10" i="1"/>
  <c r="DJ7" i="1"/>
  <c r="DI7" i="1"/>
  <c r="DH7" i="1"/>
  <c r="DG7" i="1"/>
  <c r="DF7" i="1"/>
  <c r="DE7" i="1"/>
  <c r="DD7" i="1"/>
  <c r="DC7" i="1"/>
  <c r="DB7" i="1"/>
  <c r="DA7" i="1"/>
  <c r="CZ7" i="1"/>
  <c r="CY7" i="1"/>
  <c r="DJ1" i="1"/>
  <c r="DI1" i="1"/>
  <c r="DH1" i="1"/>
  <c r="DG1" i="1"/>
  <c r="DF1" i="1"/>
  <c r="DE1" i="1"/>
  <c r="DA1" i="1"/>
  <c r="CO51" i="1"/>
  <c r="CN51" i="1"/>
  <c r="CM51" i="1"/>
  <c r="CL51" i="1"/>
  <c r="CK51" i="1"/>
  <c r="CJ51" i="1"/>
  <c r="CI51" i="1"/>
  <c r="CH51" i="1"/>
  <c r="CG51" i="1"/>
  <c r="CF51" i="1"/>
  <c r="CE51" i="1"/>
  <c r="CD51" i="1"/>
  <c r="CO45" i="1"/>
  <c r="CN45" i="1"/>
  <c r="CM45" i="1"/>
  <c r="CL45" i="1"/>
  <c r="CK45" i="1"/>
  <c r="CJ45" i="1"/>
  <c r="CI45" i="1"/>
  <c r="CH45" i="1"/>
  <c r="CG45" i="1"/>
  <c r="CF45" i="1"/>
  <c r="CE45" i="1"/>
  <c r="CD45" i="1"/>
  <c r="CO42" i="1"/>
  <c r="CN42" i="1"/>
  <c r="CM42" i="1"/>
  <c r="CL42" i="1"/>
  <c r="CK42" i="1"/>
  <c r="CJ42" i="1"/>
  <c r="CI42" i="1"/>
  <c r="CH42" i="1"/>
  <c r="CG42" i="1"/>
  <c r="CF42" i="1"/>
  <c r="CE42" i="1"/>
  <c r="CD42" i="1"/>
  <c r="CO39" i="1"/>
  <c r="CN39" i="1"/>
  <c r="CM39" i="1"/>
  <c r="CL39" i="1"/>
  <c r="CK39" i="1"/>
  <c r="CJ39" i="1"/>
  <c r="CI39" i="1"/>
  <c r="CH39" i="1"/>
  <c r="CG39" i="1"/>
  <c r="CF39" i="1"/>
  <c r="CE39" i="1"/>
  <c r="CD39" i="1"/>
  <c r="CO36" i="1"/>
  <c r="CN36" i="1"/>
  <c r="CM36" i="1"/>
  <c r="CL36" i="1"/>
  <c r="CK36" i="1"/>
  <c r="CJ36" i="1"/>
  <c r="CI36" i="1"/>
  <c r="CH36" i="1"/>
  <c r="CG36" i="1"/>
  <c r="CF36" i="1"/>
  <c r="CE36" i="1"/>
  <c r="CD36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O30" i="1"/>
  <c r="CN30" i="1"/>
  <c r="CM30" i="1"/>
  <c r="CL30" i="1"/>
  <c r="CK30" i="1"/>
  <c r="CJ30" i="1"/>
  <c r="CI30" i="1"/>
  <c r="CH30" i="1"/>
  <c r="CG30" i="1"/>
  <c r="CF30" i="1"/>
  <c r="CE30" i="1"/>
  <c r="CD30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O13" i="1"/>
  <c r="CN13" i="1"/>
  <c r="CM13" i="1"/>
  <c r="CL13" i="1"/>
  <c r="CK13" i="1"/>
  <c r="CJ13" i="1"/>
  <c r="CI13" i="1"/>
  <c r="CH13" i="1"/>
  <c r="CG13" i="1"/>
  <c r="CF13" i="1"/>
  <c r="CE13" i="1"/>
  <c r="CD13" i="1"/>
  <c r="CO10" i="1"/>
  <c r="CN10" i="1"/>
  <c r="CM10" i="1"/>
  <c r="CL10" i="1"/>
  <c r="CK10" i="1"/>
  <c r="CJ10" i="1"/>
  <c r="CI10" i="1"/>
  <c r="CH10" i="1"/>
  <c r="CG10" i="1"/>
  <c r="CF10" i="1"/>
  <c r="CE10" i="1"/>
  <c r="CD10" i="1"/>
  <c r="CO7" i="1"/>
  <c r="CN7" i="1"/>
  <c r="CM7" i="1"/>
  <c r="CL7" i="1"/>
  <c r="CK7" i="1"/>
  <c r="CJ7" i="1"/>
  <c r="CI7" i="1"/>
  <c r="CH7" i="1"/>
  <c r="CG7" i="1"/>
  <c r="CF7" i="1"/>
  <c r="CE7" i="1"/>
  <c r="CD7" i="1"/>
  <c r="CO1" i="1"/>
  <c r="CN1" i="1"/>
  <c r="CM1" i="1"/>
  <c r="CL1" i="1"/>
  <c r="CK1" i="1"/>
  <c r="CJ1" i="1"/>
  <c r="CI1" i="1"/>
  <c r="BT51" i="1"/>
  <c r="BT45" i="1"/>
  <c r="BS51" i="1"/>
  <c r="BS45" i="1"/>
  <c r="BR51" i="1"/>
  <c r="BR45" i="1"/>
  <c r="BQ51" i="1"/>
  <c r="BQ45" i="1"/>
  <c r="BP51" i="1"/>
  <c r="BP45" i="1"/>
  <c r="BO51" i="1"/>
  <c r="BO45" i="1"/>
  <c r="BN51" i="1"/>
  <c r="BN45" i="1"/>
  <c r="BM51" i="1"/>
  <c r="BM45" i="1"/>
  <c r="BL51" i="1"/>
  <c r="BL45" i="1"/>
  <c r="BK51" i="1"/>
  <c r="BK45" i="1"/>
  <c r="BJ51" i="1"/>
  <c r="BJ45" i="1"/>
  <c r="BT42" i="1"/>
  <c r="BT39" i="1"/>
  <c r="BT36" i="1"/>
  <c r="BT33" i="1"/>
  <c r="BT30" i="1"/>
  <c r="BT27" i="1"/>
  <c r="BT24" i="1"/>
  <c r="BT21" i="1"/>
  <c r="BT18" i="1"/>
  <c r="BT13" i="1"/>
  <c r="BT10" i="1"/>
  <c r="BT7" i="1"/>
  <c r="BT1" i="1"/>
  <c r="BS42" i="1"/>
  <c r="BS39" i="1"/>
  <c r="BS36" i="1"/>
  <c r="BS33" i="1"/>
  <c r="BS30" i="1"/>
  <c r="BS27" i="1"/>
  <c r="BS24" i="1"/>
  <c r="BS21" i="1"/>
  <c r="BS18" i="1"/>
  <c r="BS13" i="1"/>
  <c r="BS10" i="1"/>
  <c r="BS7" i="1"/>
  <c r="BS1" i="1"/>
  <c r="BR42" i="1"/>
  <c r="BR39" i="1"/>
  <c r="BR36" i="1"/>
  <c r="BR33" i="1"/>
  <c r="BR30" i="1"/>
  <c r="BR27" i="1"/>
  <c r="BR24" i="1"/>
  <c r="BR21" i="1"/>
  <c r="BR18" i="1"/>
  <c r="BR13" i="1"/>
  <c r="BR10" i="1"/>
  <c r="BR7" i="1"/>
  <c r="BR1" i="1"/>
  <c r="BQ42" i="1"/>
  <c r="BQ39" i="1"/>
  <c r="BQ36" i="1"/>
  <c r="BQ33" i="1"/>
  <c r="BQ30" i="1"/>
  <c r="BQ27" i="1"/>
  <c r="BQ24" i="1"/>
  <c r="BQ21" i="1"/>
  <c r="BQ18" i="1"/>
  <c r="BQ13" i="1"/>
  <c r="BQ10" i="1"/>
  <c r="BQ7" i="1"/>
  <c r="BQ1" i="1"/>
  <c r="BP42" i="1"/>
  <c r="BP39" i="1"/>
  <c r="BP36" i="1"/>
  <c r="BP33" i="1"/>
  <c r="BP30" i="1"/>
  <c r="BP27" i="1"/>
  <c r="BP24" i="1"/>
  <c r="BP21" i="1"/>
  <c r="BP18" i="1"/>
  <c r="BP13" i="1"/>
  <c r="BP10" i="1"/>
  <c r="BP7" i="1"/>
  <c r="BP1" i="1"/>
  <c r="BO42" i="1"/>
  <c r="BO39" i="1"/>
  <c r="BO36" i="1"/>
  <c r="BO33" i="1"/>
  <c r="BO30" i="1"/>
  <c r="BO27" i="1"/>
  <c r="BO24" i="1"/>
  <c r="BO21" i="1"/>
  <c r="BO18" i="1"/>
  <c r="BO13" i="1"/>
  <c r="BO10" i="1"/>
  <c r="BO7" i="1"/>
  <c r="BO1" i="1"/>
  <c r="BN42" i="1"/>
  <c r="BN39" i="1"/>
  <c r="BN36" i="1"/>
  <c r="BN33" i="1"/>
  <c r="BN30" i="1"/>
  <c r="BN27" i="1"/>
  <c r="BN24" i="1"/>
  <c r="BN21" i="1"/>
  <c r="BN18" i="1"/>
  <c r="BN13" i="1"/>
  <c r="BN10" i="1"/>
  <c r="BN7" i="1"/>
  <c r="BN1" i="1"/>
  <c r="BM42" i="1"/>
  <c r="BM39" i="1"/>
  <c r="BM36" i="1"/>
  <c r="BM33" i="1"/>
  <c r="BM30" i="1"/>
  <c r="BM27" i="1"/>
  <c r="BM24" i="1"/>
  <c r="BM21" i="1"/>
  <c r="BM18" i="1"/>
  <c r="BM13" i="1"/>
  <c r="BM10" i="1"/>
  <c r="BM7" i="1"/>
  <c r="BM1" i="1"/>
  <c r="BL42" i="1"/>
  <c r="BL39" i="1"/>
  <c r="BL36" i="1"/>
  <c r="BL33" i="1"/>
  <c r="BL30" i="1"/>
  <c r="BL27" i="1"/>
  <c r="BL24" i="1"/>
  <c r="BL21" i="1"/>
  <c r="BL18" i="1"/>
  <c r="BL13" i="1"/>
  <c r="BL10" i="1"/>
  <c r="BL7" i="1"/>
  <c r="BK42" i="1"/>
  <c r="BK39" i="1"/>
  <c r="BK36" i="1"/>
  <c r="BK33" i="1"/>
  <c r="BK30" i="1"/>
  <c r="BK27" i="1"/>
  <c r="BK24" i="1"/>
  <c r="BK21" i="1"/>
  <c r="BK18" i="1"/>
  <c r="BK13" i="1"/>
  <c r="BK10" i="1"/>
  <c r="BK7" i="1"/>
  <c r="BJ42" i="1"/>
  <c r="BJ39" i="1"/>
  <c r="BJ36" i="1"/>
  <c r="BJ33" i="1"/>
  <c r="BJ30" i="1"/>
  <c r="BJ27" i="1"/>
  <c r="BJ24" i="1"/>
  <c r="BJ21" i="1"/>
  <c r="BJ18" i="1"/>
  <c r="BJ13" i="1"/>
  <c r="BJ10" i="1"/>
  <c r="BJ7" i="1"/>
  <c r="BI7" i="1"/>
  <c r="BI10" i="1"/>
  <c r="BI13" i="1"/>
  <c r="BI18" i="1"/>
  <c r="BI21" i="1"/>
  <c r="BI24" i="1"/>
  <c r="BI27" i="1"/>
  <c r="BI30" i="1"/>
  <c r="BI33" i="1"/>
  <c r="BI36" i="1"/>
  <c r="BI39" i="1"/>
  <c r="BI42" i="1"/>
  <c r="BI45" i="1"/>
  <c r="BI51" i="1"/>
  <c r="D34" i="3"/>
  <c r="D33" i="3"/>
  <c r="O49" i="3"/>
  <c r="O48" i="3"/>
  <c r="N49" i="3"/>
  <c r="M49" i="3"/>
  <c r="M48" i="3"/>
  <c r="L49" i="3"/>
  <c r="K49" i="3"/>
  <c r="K48" i="3"/>
  <c r="J49" i="3"/>
  <c r="J48" i="3"/>
  <c r="I49" i="3"/>
  <c r="I48" i="3"/>
  <c r="H49" i="3"/>
  <c r="G49" i="3"/>
  <c r="G48" i="3"/>
  <c r="F49" i="3"/>
  <c r="E49" i="3"/>
  <c r="E48" i="3"/>
  <c r="D49" i="3"/>
  <c r="P49" i="3"/>
  <c r="DM1" i="1"/>
  <c r="N48" i="3"/>
  <c r="L48" i="3"/>
  <c r="H48" i="3"/>
  <c r="F48" i="3"/>
  <c r="D48" i="3"/>
  <c r="O34" i="3"/>
  <c r="O33" i="3"/>
  <c r="N34" i="3"/>
  <c r="N33" i="3"/>
  <c r="M34" i="3"/>
  <c r="M33" i="3"/>
  <c r="L34" i="3"/>
  <c r="L33" i="3"/>
  <c r="K34" i="3"/>
  <c r="K33" i="3"/>
  <c r="J34" i="3"/>
  <c r="J33" i="3"/>
  <c r="I34" i="3"/>
  <c r="I33" i="3"/>
  <c r="H34" i="3"/>
  <c r="H33" i="3"/>
  <c r="G34" i="3"/>
  <c r="G33" i="3"/>
  <c r="F34" i="3"/>
  <c r="F33" i="3"/>
  <c r="E34" i="3"/>
  <c r="E33" i="3"/>
  <c r="O19" i="3"/>
  <c r="O18" i="3"/>
  <c r="E19" i="3"/>
  <c r="E18" i="3"/>
  <c r="F19" i="3"/>
  <c r="F18" i="3"/>
  <c r="G19" i="3"/>
  <c r="G18" i="3"/>
  <c r="H19" i="3"/>
  <c r="H18" i="3"/>
  <c r="I19" i="3"/>
  <c r="I18" i="3"/>
  <c r="J19" i="3"/>
  <c r="J18" i="3"/>
  <c r="K19" i="3"/>
  <c r="K18" i="3"/>
  <c r="L19" i="3"/>
  <c r="L18" i="3"/>
  <c r="M19" i="3"/>
  <c r="M18" i="3"/>
  <c r="N19" i="3"/>
  <c r="N18" i="3"/>
  <c r="D19" i="3"/>
  <c r="D18" i="3"/>
  <c r="P5" i="3"/>
  <c r="BI1" i="1"/>
  <c r="P6" i="3"/>
  <c r="BJ1" i="1"/>
  <c r="P7" i="3"/>
  <c r="BK1" i="1"/>
  <c r="P8" i="3"/>
  <c r="BL1" i="1"/>
  <c r="P9" i="3"/>
  <c r="P10" i="3"/>
  <c r="P11" i="3"/>
  <c r="P12" i="3"/>
  <c r="P13" i="3"/>
  <c r="P14" i="3"/>
  <c r="P15" i="3"/>
  <c r="P16" i="3"/>
  <c r="P17" i="3"/>
  <c r="BU1" i="1"/>
  <c r="N61" i="1"/>
  <c r="Y61" i="1"/>
  <c r="P20" i="3"/>
  <c r="CD1" i="1"/>
  <c r="P21" i="3"/>
  <c r="CE1" i="1"/>
  <c r="P22" i="3"/>
  <c r="CF1" i="1"/>
  <c r="P23" i="3"/>
  <c r="CG1" i="1"/>
  <c r="P24" i="3"/>
  <c r="CH1" i="1"/>
  <c r="P25" i="3"/>
  <c r="P26" i="3"/>
  <c r="P27" i="3"/>
  <c r="P28" i="3"/>
  <c r="P29" i="3"/>
  <c r="P30" i="3"/>
  <c r="P31" i="3"/>
  <c r="P32" i="3"/>
  <c r="CP1" i="1"/>
  <c r="P35" i="3"/>
  <c r="CY1" i="1"/>
  <c r="P36" i="3"/>
  <c r="CZ1" i="1"/>
  <c r="P37" i="3"/>
  <c r="P38" i="3"/>
  <c r="DB1" i="1"/>
  <c r="P39" i="3"/>
  <c r="DC1" i="1"/>
  <c r="P40" i="3"/>
  <c r="DD1" i="1"/>
  <c r="P41" i="3"/>
  <c r="P42" i="3"/>
  <c r="P43" i="3"/>
  <c r="P44" i="3"/>
  <c r="P45" i="3"/>
  <c r="P46" i="3"/>
  <c r="P47" i="3"/>
  <c r="DK1" i="1"/>
  <c r="P34" i="3"/>
  <c r="CR1" i="1"/>
  <c r="P48" i="3"/>
  <c r="DL1" i="1"/>
  <c r="P33" i="3"/>
  <c r="CQ1" i="1"/>
  <c r="P33" i="4"/>
  <c r="P48" i="4"/>
  <c r="P34" i="4"/>
  <c r="P19" i="3"/>
  <c r="BW1" i="1"/>
  <c r="P18" i="3"/>
  <c r="BV1" i="1"/>
  <c r="N62" i="1"/>
  <c r="Y62" i="1"/>
  <c r="AB31" i="1"/>
</calcChain>
</file>

<file path=xl/comments1.xml><?xml version="1.0" encoding="utf-8"?>
<comments xmlns="http://schemas.openxmlformats.org/spreadsheetml/2006/main">
  <authors>
    <author>LGW122</author>
  </authors>
  <commentList>
    <comment ref="B1" authorId="0">
      <text>
        <r>
          <rPr>
            <b/>
            <sz val="9"/>
            <color indexed="81"/>
            <rFont val="ＭＳ Ｐゴシック"/>
            <family val="3"/>
            <charset val="128"/>
          </rPr>
          <t>黄色で塗りつぶされたセルに入力をしてください</t>
        </r>
      </text>
    </comment>
    <comment ref="C5" authorId="0">
      <text>
        <r>
          <rPr>
            <b/>
            <sz val="9"/>
            <color indexed="81"/>
            <rFont val="ＭＳ Ｐゴシック"/>
            <family val="3"/>
            <charset val="128"/>
          </rPr>
          <t>日までわからない場合は、１日加入で入力してください。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上記の支払った掛金のうち、加入から１２箇月分までの掛け金を入力してください。
</t>
        </r>
      </text>
    </comment>
  </commentList>
</comments>
</file>

<file path=xl/sharedStrings.xml><?xml version="1.0" encoding="utf-8"?>
<sst xmlns="http://schemas.openxmlformats.org/spreadsheetml/2006/main" count="179" uniqueCount="94">
  <si>
    <t>第１号様式</t>
    <rPh sb="0" eb="1">
      <t>ダイ</t>
    </rPh>
    <rPh sb="2" eb="3">
      <t>ゴウ</t>
    </rPh>
    <rPh sb="3" eb="5">
      <t>ヨウシキ</t>
    </rPh>
    <phoneticPr fontId="3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</si>
  <si>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</si>
  <si>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</si>
  <si>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</si>
  <si>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第２号様式</t>
    <rPh sb="0" eb="1">
      <t>ダイ</t>
    </rPh>
    <rPh sb="2" eb="3">
      <t>ゴウ</t>
    </rPh>
    <rPh sb="3" eb="5">
      <t>ヨウシキ</t>
    </rPh>
    <phoneticPr fontId="3"/>
  </si>
  <si>
    <t>中小企業（北海道中小企業従業員）退職金共済制度掛金納入状況報告書</t>
    <rPh sb="0" eb="2">
      <t>チュウショウ</t>
    </rPh>
    <rPh sb="2" eb="4">
      <t>キギョウ</t>
    </rPh>
    <rPh sb="5" eb="8">
      <t>ホッカイドウ</t>
    </rPh>
    <rPh sb="8" eb="10">
      <t>チュウショウ</t>
    </rPh>
    <rPh sb="10" eb="12">
      <t>キギョウ</t>
    </rPh>
    <rPh sb="12" eb="15">
      <t>ジュウギョウイン</t>
    </rPh>
    <rPh sb="16" eb="19">
      <t>タイショクキン</t>
    </rPh>
    <rPh sb="19" eb="21">
      <t>キョウサイ</t>
    </rPh>
    <rPh sb="21" eb="23">
      <t>セイド</t>
    </rPh>
    <rPh sb="23" eb="24">
      <t>カ</t>
    </rPh>
    <rPh sb="24" eb="25">
      <t>キン</t>
    </rPh>
    <rPh sb="25" eb="27">
      <t>ノウニュウ</t>
    </rPh>
    <rPh sb="27" eb="29">
      <t>ジョウキョウ</t>
    </rPh>
    <rPh sb="29" eb="31">
      <t>ホウコク</t>
    </rPh>
    <rPh sb="31" eb="32">
      <t>ショ</t>
    </rPh>
    <phoneticPr fontId="3"/>
  </si>
  <si>
    <t>単位：円　</t>
    <rPh sb="0" eb="2">
      <t>タンイ</t>
    </rPh>
    <rPh sb="3" eb="4">
      <t>エン</t>
    </rPh>
    <phoneticPr fontId="3"/>
  </si>
  <si>
    <t>退職金共済　　　　　　　　　　　　契約の番号</t>
    <rPh sb="0" eb="3">
      <t>タイショクキン</t>
    </rPh>
    <rPh sb="3" eb="5">
      <t>キョウサイ</t>
    </rPh>
    <rPh sb="17" eb="19">
      <t>ケイヤク</t>
    </rPh>
    <rPh sb="20" eb="22">
      <t>バンゴウ</t>
    </rPh>
    <phoneticPr fontId="3"/>
  </si>
  <si>
    <t>事業所名</t>
    <rPh sb="0" eb="3">
      <t>ジギョウショ</t>
    </rPh>
    <rPh sb="3" eb="4">
      <t>メイ</t>
    </rPh>
    <phoneticPr fontId="3"/>
  </si>
  <si>
    <t>従業員の職氏名</t>
    <rPh sb="0" eb="3">
      <t>ジュウギョウイン</t>
    </rPh>
    <rPh sb="4" eb="5">
      <t>ショク</t>
    </rPh>
    <rPh sb="5" eb="7">
      <t>シメイ</t>
    </rPh>
    <phoneticPr fontId="3"/>
  </si>
  <si>
    <t>加入年月日</t>
    <rPh sb="0" eb="2">
      <t>カニュウ</t>
    </rPh>
    <rPh sb="2" eb="5">
      <t>ネンガッピ</t>
    </rPh>
    <phoneticPr fontId="3"/>
  </si>
  <si>
    <t>掛金合計</t>
    <rPh sb="0" eb="1">
      <t>カ</t>
    </rPh>
    <rPh sb="1" eb="2">
      <t>キン</t>
    </rPh>
    <rPh sb="2" eb="4">
      <t>ゴウケイ</t>
    </rPh>
    <phoneticPr fontId="3"/>
  </si>
  <si>
    <t>４月</t>
    <rPh sb="1" eb="2">
      <t>ツキ</t>
    </rPh>
    <phoneticPr fontId="3"/>
  </si>
  <si>
    <t>５月</t>
    <rPh sb="1" eb="2">
      <t>ツキ</t>
    </rPh>
    <phoneticPr fontId="3"/>
  </si>
  <si>
    <t>１１月</t>
  </si>
  <si>
    <t>１０月</t>
  </si>
  <si>
    <t>９月</t>
  </si>
  <si>
    <t>８月</t>
  </si>
  <si>
    <t>７月</t>
  </si>
  <si>
    <t>６月</t>
  </si>
  <si>
    <t>１２月</t>
    <rPh sb="2" eb="3">
      <t>ツキ</t>
    </rPh>
    <phoneticPr fontId="3"/>
  </si>
  <si>
    <t>１月</t>
    <rPh sb="1" eb="2">
      <t>ツキ</t>
    </rPh>
    <phoneticPr fontId="3"/>
  </si>
  <si>
    <t>２月</t>
    <rPh sb="1" eb="2">
      <t>ツキ</t>
    </rPh>
    <phoneticPr fontId="3"/>
  </si>
  <si>
    <t>３月</t>
    <rPh sb="1" eb="2">
      <t>ツキ</t>
    </rPh>
    <phoneticPr fontId="3"/>
  </si>
  <si>
    <t>印</t>
    <rPh sb="0" eb="1">
      <t>イン</t>
    </rPh>
    <phoneticPr fontId="3"/>
  </si>
  <si>
    <t>代表者氏名</t>
    <rPh sb="0" eb="3">
      <t>ダイヒョウシャ</t>
    </rPh>
    <rPh sb="3" eb="5">
      <t>シメイ</t>
    </rPh>
    <phoneticPr fontId="3"/>
  </si>
  <si>
    <t>申請事業所所在地</t>
    <rPh sb="0" eb="2">
      <t>シンセイ</t>
    </rPh>
    <rPh sb="2" eb="4">
      <t>ジギョウ</t>
    </rPh>
    <rPh sb="4" eb="5">
      <t>ショ</t>
    </rPh>
    <rPh sb="5" eb="7">
      <t>ショザイ</t>
    </rPh>
    <rPh sb="7" eb="8">
      <t>チ</t>
    </rPh>
    <phoneticPr fontId="3"/>
  </si>
  <si>
    <t>　広尾町中小企業退職金共済制度奨励要綱により、下記のとおり補助を受けたいので関係書類を</t>
    <rPh sb="1" eb="4">
      <t>ヒロオチョウ</t>
    </rPh>
    <rPh sb="4" eb="6">
      <t>チュウショウ</t>
    </rPh>
    <rPh sb="6" eb="8">
      <t>キギョウ</t>
    </rPh>
    <rPh sb="8" eb="11">
      <t>タイショクキン</t>
    </rPh>
    <rPh sb="11" eb="13">
      <t>キョウサイ</t>
    </rPh>
    <rPh sb="13" eb="15">
      <t>セイド</t>
    </rPh>
    <rPh sb="15" eb="17">
      <t>ショウレイ</t>
    </rPh>
    <rPh sb="17" eb="19">
      <t>ヨウコウ</t>
    </rPh>
    <rPh sb="23" eb="25">
      <t>カキ</t>
    </rPh>
    <rPh sb="29" eb="31">
      <t>ホジョ</t>
    </rPh>
    <rPh sb="32" eb="33">
      <t>ウ</t>
    </rPh>
    <rPh sb="38" eb="40">
      <t>カンケイ</t>
    </rPh>
    <rPh sb="40" eb="42">
      <t>ショルイ</t>
    </rPh>
    <phoneticPr fontId="3"/>
  </si>
  <si>
    <t>添えて申請します。</t>
    <rPh sb="0" eb="1">
      <t>ソ</t>
    </rPh>
    <rPh sb="3" eb="5">
      <t>シンセイ</t>
    </rPh>
    <phoneticPr fontId="3"/>
  </si>
  <si>
    <t>記</t>
    <rPh sb="0" eb="1">
      <t>キ</t>
    </rPh>
    <phoneticPr fontId="3"/>
  </si>
  <si>
    <t>金</t>
    <rPh sb="0" eb="1">
      <t>キン</t>
    </rPh>
    <phoneticPr fontId="3"/>
  </si>
  <si>
    <t>円</t>
    <rPh sb="0" eb="1">
      <t>エン</t>
    </rPh>
    <phoneticPr fontId="3"/>
  </si>
  <si>
    <t>補助金交付申請額</t>
    <rPh sb="0" eb="3">
      <t>ホジョキン</t>
    </rPh>
    <rPh sb="3" eb="5">
      <t>コウフ</t>
    </rPh>
    <rPh sb="5" eb="7">
      <t>シンセイ</t>
    </rPh>
    <rPh sb="7" eb="8">
      <t>ガク</t>
    </rPh>
    <phoneticPr fontId="3"/>
  </si>
  <si>
    <t>　添　付　書　類</t>
    <rPh sb="1" eb="2">
      <t>テン</t>
    </rPh>
    <rPh sb="3" eb="4">
      <t>ヅケ</t>
    </rPh>
    <rPh sb="5" eb="6">
      <t>ショ</t>
    </rPh>
    <rPh sb="7" eb="8">
      <t>タグイ</t>
    </rPh>
    <phoneticPr fontId="3"/>
  </si>
  <si>
    <t>　　１．中小企業（北海道中小企業従業員）退職金共済制度掛金納入状況報告書</t>
    <rPh sb="4" eb="6">
      <t>チュウショウ</t>
    </rPh>
    <rPh sb="6" eb="8">
      <t>キギョウ</t>
    </rPh>
    <rPh sb="9" eb="12">
      <t>ホッカイドウ</t>
    </rPh>
    <rPh sb="12" eb="14">
      <t>チュウショウ</t>
    </rPh>
    <rPh sb="14" eb="16">
      <t>キギョウ</t>
    </rPh>
    <rPh sb="16" eb="19">
      <t>ジュウギョウイン</t>
    </rPh>
    <rPh sb="20" eb="23">
      <t>タイショクキン</t>
    </rPh>
    <rPh sb="23" eb="25">
      <t>キョウサイ</t>
    </rPh>
    <rPh sb="25" eb="27">
      <t>セイド</t>
    </rPh>
    <rPh sb="27" eb="28">
      <t>カ</t>
    </rPh>
    <rPh sb="28" eb="29">
      <t>キン</t>
    </rPh>
    <rPh sb="29" eb="31">
      <t>ノウニュウ</t>
    </rPh>
    <rPh sb="31" eb="33">
      <t>ジョウキョウ</t>
    </rPh>
    <rPh sb="33" eb="35">
      <t>ホウコク</t>
    </rPh>
    <rPh sb="35" eb="36">
      <t>ショ</t>
    </rPh>
    <phoneticPr fontId="3"/>
  </si>
  <si>
    <t>　広尾町長　　村　瀨　　　優　　殿</t>
    <rPh sb="1" eb="3">
      <t>ヒロオ</t>
    </rPh>
    <rPh sb="3" eb="5">
      <t>チョウチョウ</t>
    </rPh>
    <rPh sb="7" eb="8">
      <t>ムラ</t>
    </rPh>
    <rPh sb="9" eb="10">
      <t>セ</t>
    </rPh>
    <rPh sb="13" eb="14">
      <t>ユウ</t>
    </rPh>
    <rPh sb="16" eb="17">
      <t>ドノ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</si>
  <si>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</si>
  <si>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</si>
  <si>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</si>
  <si>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</si>
  <si>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</si>
  <si>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</si>
  <si>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</si>
  <si>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</si>
  <si>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</si>
  <si>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2月</t>
  </si>
  <si>
    <t>3月</t>
  </si>
  <si>
    <t>掛金合計</t>
    <rPh sb="0" eb="2">
      <t>カケキン</t>
    </rPh>
    <rPh sb="2" eb="4">
      <t>ゴウケイ</t>
    </rPh>
    <phoneticPr fontId="3"/>
  </si>
  <si>
    <t>令和</t>
    <rPh sb="0" eb="2">
      <t>レイワ</t>
    </rPh>
    <phoneticPr fontId="3"/>
  </si>
  <si>
    <t>※算出方法　（第2号様式①÷4）+（第2号様式②÷12）　　円未満切り捨て</t>
    <rPh sb="1" eb="3">
      <t>サンシュツ</t>
    </rPh>
    <rPh sb="3" eb="5">
      <t>ホウホウ</t>
    </rPh>
    <rPh sb="7" eb="8">
      <t>ダイ</t>
    </rPh>
    <rPh sb="9" eb="10">
      <t>ゴウ</t>
    </rPh>
    <rPh sb="10" eb="12">
      <t>ヨウシキ</t>
    </rPh>
    <rPh sb="18" eb="19">
      <t>ダイ</t>
    </rPh>
    <rPh sb="20" eb="21">
      <t>ゴウ</t>
    </rPh>
    <rPh sb="21" eb="23">
      <t>ヨウシキ</t>
    </rPh>
    <rPh sb="30" eb="31">
      <t>エン</t>
    </rPh>
    <rPh sb="31" eb="33">
      <t>ミマン</t>
    </rPh>
    <rPh sb="33" eb="34">
      <t>キ</t>
    </rPh>
    <rPh sb="35" eb="36">
      <t>ス</t>
    </rPh>
    <phoneticPr fontId="3"/>
  </si>
  <si>
    <t>　　２．退職金共済手帳の写しまたは被共済者証の写し</t>
    <rPh sb="4" eb="6">
      <t>タイショク</t>
    </rPh>
    <rPh sb="6" eb="7">
      <t>キン</t>
    </rPh>
    <rPh sb="7" eb="9">
      <t>キョウサイ</t>
    </rPh>
    <rPh sb="9" eb="11">
      <t>テチョウ</t>
    </rPh>
    <rPh sb="12" eb="13">
      <t>ウツ</t>
    </rPh>
    <rPh sb="17" eb="18">
      <t>ヒ</t>
    </rPh>
    <rPh sb="18" eb="21">
      <t>キョウサイシャ</t>
    </rPh>
    <rPh sb="21" eb="22">
      <t>ショウ</t>
    </rPh>
    <rPh sb="23" eb="24">
      <t>ウツ</t>
    </rPh>
    <phoneticPr fontId="3"/>
  </si>
  <si>
    <t>　　３．振込先の通帳の写し（フリガナ氏名記載のページの写し）</t>
    <rPh sb="4" eb="6">
      <t>フリコミ</t>
    </rPh>
    <rPh sb="6" eb="7">
      <t>サキ</t>
    </rPh>
    <rPh sb="8" eb="10">
      <t>ツウチョウ</t>
    </rPh>
    <rPh sb="11" eb="12">
      <t>ウツ</t>
    </rPh>
    <rPh sb="18" eb="20">
      <t>シメイ</t>
    </rPh>
    <rPh sb="20" eb="22">
      <t>キサイ</t>
    </rPh>
    <rPh sb="27" eb="28">
      <t>ウツ</t>
    </rPh>
    <phoneticPr fontId="3"/>
  </si>
  <si>
    <t>納 入 し た 掛 金 の 内 訳（助成がある場合は助成額を除した金額）</t>
    <rPh sb="0" eb="1">
      <t>オサム</t>
    </rPh>
    <rPh sb="2" eb="3">
      <t>イ</t>
    </rPh>
    <rPh sb="8" eb="9">
      <t>カ</t>
    </rPh>
    <rPh sb="10" eb="11">
      <t>キン</t>
    </rPh>
    <rPh sb="14" eb="15">
      <t>ウチ</t>
    </rPh>
    <rPh sb="16" eb="17">
      <t>ヤク</t>
    </rPh>
    <rPh sb="18" eb="20">
      <t>ジョセイ</t>
    </rPh>
    <rPh sb="23" eb="25">
      <t>バアイ</t>
    </rPh>
    <rPh sb="26" eb="29">
      <t>ジョセイガク</t>
    </rPh>
    <rPh sb="30" eb="31">
      <t>ジョ</t>
    </rPh>
    <rPh sb="33" eb="35">
      <t>キンガク</t>
    </rPh>
    <phoneticPr fontId="3"/>
  </si>
  <si>
    <t>加入から12箇月分</t>
    <rPh sb="0" eb="2">
      <t>カニュウ</t>
    </rPh>
    <rPh sb="6" eb="7">
      <t>カ</t>
    </rPh>
    <rPh sb="7" eb="8">
      <t>ツキ</t>
    </rPh>
    <rPh sb="8" eb="9">
      <t>ブン</t>
    </rPh>
    <phoneticPr fontId="3"/>
  </si>
  <si>
    <t>その他</t>
    <rPh sb="2" eb="3">
      <t>タ</t>
    </rPh>
    <phoneticPr fontId="3"/>
  </si>
  <si>
    <t>合計</t>
    <rPh sb="0" eb="1">
      <t>ゴウ</t>
    </rPh>
    <rPh sb="1" eb="2">
      <t>ケイ</t>
    </rPh>
    <phoneticPr fontId="3"/>
  </si>
  <si>
    <t>①+②</t>
    <phoneticPr fontId="3"/>
  </si>
  <si>
    <t>①</t>
    <phoneticPr fontId="3"/>
  </si>
  <si>
    <t>②</t>
    <phoneticPr fontId="3"/>
  </si>
  <si>
    <t>加入から12箇月</t>
    <rPh sb="0" eb="2">
      <t>カニュウ</t>
    </rPh>
    <rPh sb="6" eb="7">
      <t>カ</t>
    </rPh>
    <rPh sb="7" eb="8">
      <t>ツキ</t>
    </rPh>
    <phoneticPr fontId="3"/>
  </si>
  <si>
    <t>退職金共済契約の番号</t>
    <rPh sb="0" eb="2">
      <t>タイショク</t>
    </rPh>
    <rPh sb="2" eb="3">
      <t>キン</t>
    </rPh>
    <rPh sb="3" eb="5">
      <t>キョウサイ</t>
    </rPh>
    <rPh sb="5" eb="7">
      <t>ケイヤク</t>
    </rPh>
    <rPh sb="8" eb="10">
      <t>バンゴウ</t>
    </rPh>
    <phoneticPr fontId="3"/>
  </si>
  <si>
    <t>納入した掛金の内訳（助成がある場合は助成額を除した金額）</t>
    <rPh sb="0" eb="2">
      <t>ノウニュウ</t>
    </rPh>
    <rPh sb="4" eb="6">
      <t>カケキン</t>
    </rPh>
    <rPh sb="7" eb="9">
      <t>ウチワケ</t>
    </rPh>
    <rPh sb="10" eb="12">
      <t>ジョセイ</t>
    </rPh>
    <rPh sb="15" eb="17">
      <t>バアイ</t>
    </rPh>
    <rPh sb="18" eb="21">
      <t>ジョセイガク</t>
    </rPh>
    <rPh sb="22" eb="23">
      <t>ジョ</t>
    </rPh>
    <rPh sb="25" eb="27">
      <t>キンガク</t>
    </rPh>
    <phoneticPr fontId="3"/>
  </si>
  <si>
    <t>1月</t>
    <rPh sb="1" eb="2">
      <t>ガツ</t>
    </rPh>
    <phoneticPr fontId="3"/>
  </si>
  <si>
    <t>4月</t>
  </si>
  <si>
    <t>加入から12箇月間分</t>
    <rPh sb="0" eb="2">
      <t>カニュウ</t>
    </rPh>
    <rPh sb="6" eb="7">
      <t>カ</t>
    </rPh>
    <rPh sb="7" eb="8">
      <t>ツキ</t>
    </rPh>
    <rPh sb="8" eb="9">
      <t>カン</t>
    </rPh>
    <rPh sb="9" eb="10">
      <t>ブン</t>
    </rPh>
    <phoneticPr fontId="3"/>
  </si>
  <si>
    <t>合計</t>
    <rPh sb="0" eb="2">
      <t>ゴウケイ</t>
    </rPh>
    <phoneticPr fontId="3"/>
  </si>
  <si>
    <t>氏名</t>
    <rPh sb="0" eb="2">
      <t>シメイ</t>
    </rPh>
    <phoneticPr fontId="3"/>
  </si>
  <si>
    <t>No.</t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</si>
  <si>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</si>
  <si>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</si>
  <si>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5月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</si>
  <si>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</si>
  <si>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</si>
  <si>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8月</t>
    <rPh sb="1" eb="2">
      <t>ガツ</t>
    </rPh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</si>
  <si>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</si>
  <si>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</si>
  <si>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</si>
  <si>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</si>
  <si>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補助金</t>
    <rPh sb="0" eb="3">
      <t>ホジョキン</t>
    </rPh>
    <phoneticPr fontId="3"/>
  </si>
  <si>
    <t>●●●</t>
    <phoneticPr fontId="3"/>
  </si>
  <si>
    <t>▲▲▲</t>
    <phoneticPr fontId="3"/>
  </si>
  <si>
    <t>××</t>
    <phoneticPr fontId="3"/>
  </si>
  <si>
    <t>■■</t>
    <phoneticPr fontId="3"/>
  </si>
  <si>
    <t>00-11111</t>
    <phoneticPr fontId="3"/>
  </si>
  <si>
    <t>広尾工業</t>
    <rPh sb="0" eb="2">
      <t>ヒロオ</t>
    </rPh>
    <rPh sb="2" eb="4">
      <t>コウギョウ</t>
    </rPh>
    <phoneticPr fontId="3"/>
  </si>
  <si>
    <t>00-11111</t>
  </si>
  <si>
    <t>●●●</t>
  </si>
  <si>
    <t>▲▲▲</t>
  </si>
  <si>
    <t>■■</t>
  </si>
  <si>
    <t>××</t>
    <phoneticPr fontId="3"/>
  </si>
  <si>
    <t>広尾　太郎</t>
    <rPh sb="0" eb="2">
      <t>ヒロオ</t>
    </rPh>
    <rPh sb="3" eb="5">
      <t>タロウ</t>
    </rPh>
    <phoneticPr fontId="3"/>
  </si>
  <si>
    <t>広尾町西４条７丁目１</t>
    <rPh sb="0" eb="3">
      <t>ヒロオチョウ</t>
    </rPh>
    <rPh sb="3" eb="4">
      <t>ニシ</t>
    </rPh>
    <rPh sb="5" eb="6">
      <t>ジョウ</t>
    </rPh>
    <rPh sb="7" eb="9">
      <t>チョウメ</t>
    </rPh>
    <phoneticPr fontId="3"/>
  </si>
  <si>
    <t>令和３年度　広尾町中小企業退職金共済制度奨励補助金交付申請書</t>
    <rPh sb="0" eb="2">
      <t>レイワ</t>
    </rPh>
    <rPh sb="3" eb="5">
      <t>ネンド</t>
    </rPh>
    <rPh sb="6" eb="8">
      <t>ヒロオ</t>
    </rPh>
    <rPh sb="8" eb="9">
      <t>チョウ</t>
    </rPh>
    <rPh sb="9" eb="11">
      <t>チュウショウ</t>
    </rPh>
    <rPh sb="11" eb="13">
      <t>キギョウ</t>
    </rPh>
    <rPh sb="13" eb="16">
      <t>タイショクキン</t>
    </rPh>
    <rPh sb="16" eb="18">
      <t>キョウサイ</t>
    </rPh>
    <rPh sb="18" eb="20">
      <t>セイド</t>
    </rPh>
    <rPh sb="20" eb="22">
      <t>ショウレイ</t>
    </rPh>
    <rPh sb="22" eb="25">
      <t>ホジョキン</t>
    </rPh>
    <rPh sb="25" eb="27">
      <t>コウフ</t>
    </rPh>
    <rPh sb="27" eb="29">
      <t>シンセイ</t>
    </rPh>
    <rPh sb="29" eb="30">
      <t>ショ</t>
    </rPh>
    <phoneticPr fontId="3"/>
  </si>
  <si>
    <t>記　入　例</t>
    <rPh sb="0" eb="1">
      <t>キ</t>
    </rPh>
    <rPh sb="2" eb="3">
      <t>イ</t>
    </rPh>
    <rPh sb="4" eb="5">
      <t>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</si>
</sst>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3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distributed" vertical="center"/>
    </xf>
    <xf numFmtId="38" fontId="4" fillId="0" borderId="0" xfId="1" applyFont="1" applyBorder="1" applyAlignment="1">
      <alignment vertical="center"/>
    </xf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4" fontId="0" fillId="2" borderId="1" xfId="0" applyNumberFormat="1" applyFill="1" applyBorder="1"/>
    <xf numFmtId="14" fontId="0" fillId="2" borderId="3" xfId="0" applyNumberFormat="1" applyFill="1" applyBorder="1"/>
    <xf numFmtId="38" fontId="1" fillId="2" borderId="1" xfId="1" applyFont="1" applyFill="1" applyBorder="1"/>
    <xf numFmtId="38" fontId="0" fillId="0" borderId="1" xfId="1" applyFont="1" applyBorder="1"/>
    <xf numFmtId="38" fontId="1" fillId="2" borderId="3" xfId="1" applyFont="1" applyFill="1" applyBorder="1"/>
    <xf numFmtId="38" fontId="0" fillId="0" borderId="3" xfId="1" applyFont="1" applyBorder="1"/>
    <xf numFmtId="38" fontId="1" fillId="2" borderId="10" xfId="1" applyFont="1" applyFill="1" applyBorder="1"/>
    <xf numFmtId="38" fontId="0" fillId="0" borderId="11" xfId="1" applyFont="1" applyBorder="1"/>
    <xf numFmtId="38" fontId="0" fillId="0" borderId="12" xfId="1" applyFont="1" applyBorder="1"/>
    <xf numFmtId="38" fontId="0" fillId="0" borderId="13" xfId="1" applyFont="1" applyBorder="1"/>
    <xf numFmtId="38" fontId="0" fillId="0" borderId="14" xfId="1" applyFont="1" applyBorder="1"/>
    <xf numFmtId="38" fontId="0" fillId="0" borderId="4" xfId="1" applyFont="1" applyBorder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49" fontId="0" fillId="2" borderId="0" xfId="0" applyNumberFormat="1" applyFill="1"/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38" fontId="4" fillId="0" borderId="21" xfId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34" xfId="0" applyFont="1" applyBorder="1" applyAlignment="1">
      <alignment horizontal="center" vertical="top" textRotation="90"/>
    </xf>
    <xf numFmtId="0" fontId="5" fillId="0" borderId="0" xfId="0" applyFont="1" applyBorder="1" applyAlignment="1">
      <alignment horizontal="center" vertical="center" textRotation="90"/>
    </xf>
    <xf numFmtId="0" fontId="2" fillId="0" borderId="0" xfId="0" applyFont="1" applyFill="1" applyBorder="1" applyAlignment="1">
      <alignment horizontal="center" textRotation="90"/>
    </xf>
    <xf numFmtId="0" fontId="2" fillId="0" borderId="1" xfId="0" applyFont="1" applyBorder="1" applyAlignment="1">
      <alignment horizontal="center" vertical="center" textRotation="90"/>
    </xf>
    <xf numFmtId="0" fontId="2" fillId="0" borderId="13" xfId="0" applyFont="1" applyBorder="1" applyAlignment="1">
      <alignment horizontal="center" vertical="center" textRotation="90"/>
    </xf>
    <xf numFmtId="0" fontId="2" fillId="0" borderId="25" xfId="0" applyFont="1" applyBorder="1" applyAlignment="1">
      <alignment horizontal="center" vertical="center" textRotation="90"/>
    </xf>
    <xf numFmtId="0" fontId="2" fillId="0" borderId="26" xfId="0" applyFont="1" applyBorder="1" applyAlignment="1">
      <alignment horizontal="center" vertical="center" textRotation="90"/>
    </xf>
    <xf numFmtId="0" fontId="2" fillId="0" borderId="27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2" fillId="0" borderId="28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2" fillId="0" borderId="3" xfId="0" applyFont="1" applyBorder="1" applyAlignment="1">
      <alignment vertical="center" textRotation="90"/>
    </xf>
    <xf numFmtId="0" fontId="2" fillId="0" borderId="28" xfId="0" applyFont="1" applyBorder="1" applyAlignment="1">
      <alignment vertical="center" textRotation="90"/>
    </xf>
    <xf numFmtId="0" fontId="2" fillId="0" borderId="4" xfId="0" applyFont="1" applyBorder="1" applyAlignment="1">
      <alignment vertical="center" textRotation="90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28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22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2" fillId="0" borderId="30" xfId="0" applyFont="1" applyBorder="1" applyAlignment="1">
      <alignment horizontal="center" vertical="center" textRotation="90"/>
    </xf>
    <xf numFmtId="14" fontId="2" fillId="0" borderId="1" xfId="0" applyNumberFormat="1" applyFont="1" applyBorder="1" applyAlignment="1">
      <alignment horizontal="center" vertical="center" textRotation="90"/>
    </xf>
    <xf numFmtId="14" fontId="2" fillId="0" borderId="22" xfId="0" applyNumberFormat="1" applyFont="1" applyBorder="1" applyAlignment="1">
      <alignment horizontal="center" vertical="center" textRotation="90"/>
    </xf>
    <xf numFmtId="0" fontId="2" fillId="0" borderId="29" xfId="0" applyFont="1" applyBorder="1" applyAlignment="1">
      <alignment horizontal="center" vertical="center" textRotation="90"/>
    </xf>
    <xf numFmtId="14" fontId="2" fillId="0" borderId="3" xfId="0" applyNumberFormat="1" applyFont="1" applyBorder="1" applyAlignment="1">
      <alignment horizontal="center" vertical="center" textRotation="90"/>
    </xf>
    <xf numFmtId="14" fontId="2" fillId="0" borderId="28" xfId="0" applyNumberFormat="1" applyFont="1" applyBorder="1" applyAlignment="1">
      <alignment horizontal="center" vertical="center" textRotation="90"/>
    </xf>
    <xf numFmtId="14" fontId="2" fillId="0" borderId="4" xfId="0" applyNumberFormat="1" applyFont="1" applyBorder="1" applyAlignment="1">
      <alignment horizontal="center" vertical="center" textRotation="90"/>
    </xf>
    <xf numFmtId="38" fontId="2" fillId="0" borderId="1" xfId="1" applyFont="1" applyBorder="1" applyAlignment="1">
      <alignment horizontal="center" vertical="center" textRotation="90" shrinkToFit="1"/>
    </xf>
    <xf numFmtId="38" fontId="2" fillId="0" borderId="22" xfId="1" applyFont="1" applyBorder="1" applyAlignment="1">
      <alignment horizontal="center" vertical="center" textRotation="90" shrinkToFit="1"/>
    </xf>
    <xf numFmtId="38" fontId="2" fillId="0" borderId="1" xfId="1" applyFont="1" applyBorder="1" applyAlignment="1">
      <alignment horizontal="center" vertical="center" textRotation="90"/>
    </xf>
    <xf numFmtId="38" fontId="2" fillId="0" borderId="22" xfId="1" applyFont="1" applyBorder="1" applyAlignment="1">
      <alignment horizontal="center" vertical="center" textRotation="90"/>
    </xf>
    <xf numFmtId="0" fontId="0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2" fillId="0" borderId="31" xfId="0" applyFont="1" applyBorder="1" applyAlignment="1">
      <alignment horizontal="center" vertical="center" textRotation="90"/>
    </xf>
    <xf numFmtId="0" fontId="2" fillId="0" borderId="32" xfId="0" applyFont="1" applyBorder="1" applyAlignment="1">
      <alignment horizontal="center" vertical="center" textRotation="90"/>
    </xf>
    <xf numFmtId="0" fontId="2" fillId="0" borderId="33" xfId="0" applyFont="1" applyBorder="1" applyAlignment="1">
      <alignment horizontal="center" vertical="center" textRotation="90"/>
    </xf>
    <xf numFmtId="0" fontId="2" fillId="0" borderId="34" xfId="0" applyFont="1" applyBorder="1" applyAlignment="1">
      <alignment horizontal="center" vertical="center" textRotation="90"/>
    </xf>
    <xf numFmtId="0" fontId="2" fillId="0" borderId="35" xfId="0" applyFont="1" applyBorder="1" applyAlignment="1">
      <alignment horizontal="center" vertical="center" textRotation="90"/>
    </xf>
    <xf numFmtId="0" fontId="2" fillId="0" borderId="36" xfId="0" applyFont="1" applyBorder="1" applyAlignment="1">
      <alignment horizontal="center" vertical="center" textRotation="90"/>
    </xf>
    <xf numFmtId="0" fontId="4" fillId="0" borderId="0" xfId="0" applyFont="1" applyAlignment="1">
      <alignment horizontal="center" vertical="center" shrinkToFit="1"/>
    </xf>
    <xf numFmtId="0" fontId="2" fillId="0" borderId="39" xfId="0" applyFont="1" applyBorder="1" applyAlignment="1">
      <alignment horizontal="left" textRotation="90" shrinkToFit="1"/>
    </xf>
    <xf numFmtId="0" fontId="2" fillId="0" borderId="40" xfId="0" applyFont="1" applyBorder="1" applyAlignment="1">
      <alignment horizontal="left" textRotation="90" shrinkToFit="1"/>
    </xf>
    <xf numFmtId="0" fontId="2" fillId="0" borderId="33" xfId="0" applyFont="1" applyBorder="1" applyAlignment="1">
      <alignment horizontal="left" textRotation="90" shrinkToFit="1"/>
    </xf>
    <xf numFmtId="0" fontId="2" fillId="0" borderId="35" xfId="0" applyFont="1" applyBorder="1" applyAlignment="1">
      <alignment horizontal="left" textRotation="90" shrinkToFit="1"/>
    </xf>
    <xf numFmtId="0" fontId="2" fillId="0" borderId="26" xfId="0" applyFont="1" applyBorder="1" applyAlignment="1">
      <alignment horizontal="left" textRotation="90" shrinkToFit="1"/>
    </xf>
    <xf numFmtId="0" fontId="2" fillId="0" borderId="41" xfId="0" applyFont="1" applyBorder="1" applyAlignment="1">
      <alignment horizontal="left" textRotation="90" shrinkToFit="1"/>
    </xf>
    <xf numFmtId="38" fontId="2" fillId="0" borderId="15" xfId="1" applyFont="1" applyBorder="1" applyAlignment="1">
      <alignment vertical="center" textRotation="90"/>
    </xf>
    <xf numFmtId="38" fontId="2" fillId="0" borderId="39" xfId="1" applyFont="1" applyBorder="1" applyAlignment="1">
      <alignment vertical="center" textRotation="90"/>
    </xf>
    <xf numFmtId="38" fontId="2" fillId="0" borderId="37" xfId="1" applyFont="1" applyBorder="1" applyAlignment="1">
      <alignment vertical="center" textRotation="90"/>
    </xf>
    <xf numFmtId="38" fontId="2" fillId="0" borderId="33" xfId="1" applyFont="1" applyBorder="1" applyAlignment="1">
      <alignment vertical="center" textRotation="90"/>
    </xf>
    <xf numFmtId="38" fontId="2" fillId="0" borderId="38" xfId="1" applyFont="1" applyBorder="1" applyAlignment="1">
      <alignment vertical="center" textRotation="90"/>
    </xf>
    <xf numFmtId="38" fontId="2" fillId="0" borderId="26" xfId="1" applyFont="1" applyBorder="1" applyAlignment="1">
      <alignment vertical="center" textRotation="90"/>
    </xf>
    <xf numFmtId="0" fontId="2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0" fillId="0" borderId="1" xfId="0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68"/>
  <sheetViews>
    <sheetView tabSelected="1" view="pageBreakPreview" zoomScale="75" zoomScaleNormal="100" workbookViewId="0">
      <selection activeCell="BP21" sqref="BP21:BP23"/>
    </sheetView>
  </sheetViews>
  <sheetFormatPr defaultRowHeight="13.5" x14ac:dyDescent="0.15"/>
  <cols>
    <col min="1" max="54" width="1.625" style="1" customWidth="1"/>
    <col min="55" max="55" width="2.625" style="1" customWidth="1"/>
    <col min="56" max="56" width="4.625" style="1" customWidth="1"/>
    <col min="57" max="57" width="2.625" style="1" customWidth="1"/>
    <col min="58" max="58" width="5.625" style="1" customWidth="1"/>
    <col min="59" max="60" width="3.125" style="1" customWidth="1"/>
    <col min="61" max="75" width="4.625" style="1" customWidth="1"/>
    <col min="76" max="76" width="2.625" style="1" customWidth="1"/>
    <col min="77" max="77" width="4.625" style="1" customWidth="1"/>
    <col min="78" max="78" width="2.625" style="1" customWidth="1"/>
    <col min="79" max="79" width="5.625" style="1" customWidth="1"/>
    <col min="80" max="81" width="3.125" style="1" customWidth="1"/>
    <col min="82" max="96" width="4.625" style="1" customWidth="1"/>
    <col min="97" max="97" width="2.625" style="1" customWidth="1"/>
    <col min="98" max="98" width="4.625" style="1" customWidth="1"/>
    <col min="99" max="99" width="2.625" style="1" customWidth="1"/>
    <col min="100" max="100" width="5.625" style="1" customWidth="1"/>
    <col min="101" max="102" width="3.125" style="1" customWidth="1"/>
    <col min="103" max="117" width="4.625" style="1" customWidth="1"/>
    <col min="118" max="153" width="1.625" style="1" customWidth="1"/>
    <col min="154" max="16384" width="9" style="1"/>
  </cols>
  <sheetData>
    <row r="1" spans="1:148" ht="13.5" customHeight="1" x14ac:dyDescent="0.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104" t="s">
        <v>93</v>
      </c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6"/>
      <c r="BB1" s="2"/>
      <c r="BC1" s="52" t="s">
        <v>4</v>
      </c>
      <c r="BD1" s="51" t="s">
        <v>5</v>
      </c>
      <c r="BE1" s="50" t="s">
        <v>6</v>
      </c>
      <c r="BF1" s="61" t="str">
        <f>IF(入力用!B1="","",入力用!B1)</f>
        <v>広尾工業</v>
      </c>
      <c r="BG1" s="58" t="s">
        <v>52</v>
      </c>
      <c r="BH1" s="58" t="s">
        <v>11</v>
      </c>
      <c r="BI1" s="80">
        <f>IF(VLOOKUP(BI60,入力用!$A$5:$P$49,16,FALSE)=0,"",VLOOKUP(BI60,入力用!$A$5:$P$49,16,FALSE))</f>
        <v>45000</v>
      </c>
      <c r="BJ1" s="80">
        <f>IF(VLOOKUP(BJ60,入力用!$A$5:$P$49,16,FALSE)=0,"",VLOOKUP(BJ60,入力用!$A$5:$P$49,16,FALSE))</f>
        <v>90000</v>
      </c>
      <c r="BK1" s="80">
        <f>IF(VLOOKUP(BK60,入力用!$A$5:$P$49,16,FALSE)=0,"",VLOOKUP(BK60,入力用!$A$5:$P$49,16,FALSE))</f>
        <v>40000</v>
      </c>
      <c r="BL1" s="80">
        <f>IF(VLOOKUP(BL60,入力用!$A$5:$P$49,16,FALSE)=0,"",VLOOKUP(BL60,入力用!$A$5:$P$49,16,FALSE))</f>
        <v>10000</v>
      </c>
      <c r="BM1" s="80" t="str">
        <f>IF(VLOOKUP(BM60,入力用!$A$5:$P$49,16,FALSE)=0,"",VLOOKUP(BM60,入力用!$A$5:$P$49,16,FALSE))</f>
        <v/>
      </c>
      <c r="BN1" s="80" t="str">
        <f>IF(VLOOKUP(BN60,入力用!$A$5:$P$49,16,FALSE)=0,"",VLOOKUP(BN60,入力用!$A$5:$P$49,16,FALSE))</f>
        <v/>
      </c>
      <c r="BO1" s="80" t="str">
        <f>IF(VLOOKUP(BO60,入力用!$A$5:$P$49,16,FALSE)=0,"",VLOOKUP(BO60,入力用!$A$5:$P$49,16,FALSE))</f>
        <v/>
      </c>
      <c r="BP1" s="80" t="str">
        <f>IF(VLOOKUP(BP60,入力用!$A$5:$P$49,16,FALSE)=0,"",VLOOKUP(BP60,入力用!$A$5:$P$49,16,FALSE))</f>
        <v/>
      </c>
      <c r="BQ1" s="80" t="str">
        <f>IF(VLOOKUP(BQ60,入力用!$A$5:$P$49,16,FALSE)=0,"",VLOOKUP(BQ60,入力用!$A$5:$P$49,16,FALSE))</f>
        <v/>
      </c>
      <c r="BR1" s="80" t="str">
        <f>IF(VLOOKUP(BR60,入力用!$A$5:$P$49,16,FALSE)=0,"",VLOOKUP(BR60,入力用!$A$5:$P$49,16,FALSE))</f>
        <v/>
      </c>
      <c r="BS1" s="80" t="str">
        <f>IF(VLOOKUP(BS60,入力用!$A$5:$P$49,16,FALSE)=0,"",VLOOKUP(BS60,入力用!$A$5:$P$49,16,FALSE))</f>
        <v/>
      </c>
      <c r="BT1" s="81" t="str">
        <f>IF(VLOOKUP(BT60,入力用!$A$5:$P$49,16,FALSE)=0,"",VLOOKUP(BT60,入力用!$A$5:$P$49,16,FALSE))</f>
        <v/>
      </c>
      <c r="BU1" s="97">
        <f>IF(入力用!P17=0,"",入力用!P17)</f>
        <v>50000</v>
      </c>
      <c r="BV1" s="99">
        <f>IF(入力用!P18=0,"",入力用!P18)</f>
        <v>135000</v>
      </c>
      <c r="BW1" s="101">
        <f>IF(入力用!P19=0,"",入力用!P19)</f>
        <v>185000</v>
      </c>
      <c r="BX1" s="52" t="s">
        <v>4</v>
      </c>
      <c r="BY1" s="51" t="s">
        <v>5</v>
      </c>
      <c r="BZ1" s="50" t="s">
        <v>6</v>
      </c>
      <c r="CA1" s="61" t="str">
        <f>BF1</f>
        <v>広尾工業</v>
      </c>
      <c r="CB1" s="58" t="s">
        <v>52</v>
      </c>
      <c r="CC1" s="58" t="s">
        <v>11</v>
      </c>
      <c r="CD1" s="80" t="str">
        <f>IF(VLOOKUP(CD60,入力用!$A$5:$P$49,16,FALSE)=0,"",VLOOKUP(CD60,入力用!$A$5:$P$49,16,FALSE))</f>
        <v/>
      </c>
      <c r="CE1" s="80" t="str">
        <f>IF(VLOOKUP(CE60,入力用!$A$5:$P$49,16,FALSE)=0,"",VLOOKUP(CE60,入力用!$A$5:$P$49,16,FALSE))</f>
        <v/>
      </c>
      <c r="CF1" s="80" t="str">
        <f>IF(VLOOKUP(CF60,入力用!$A$5:$P$49,16,FALSE)=0,"",VLOOKUP(CF60,入力用!$A$5:$P$49,16,FALSE))</f>
        <v/>
      </c>
      <c r="CG1" s="80" t="str">
        <f>IF(VLOOKUP(CG60,入力用!$A$5:$P$49,16,FALSE)=0,"",VLOOKUP(CG60,入力用!$A$5:$P$49,16,FALSE))</f>
        <v/>
      </c>
      <c r="CH1" s="80" t="str">
        <f>IF(VLOOKUP(CH60,入力用!$A$5:$P$49,16,FALSE)=0,"",VLOOKUP(CH60,入力用!$A$5:$P$49,16,FALSE))</f>
        <v/>
      </c>
      <c r="CI1" s="80" t="str">
        <f>IF(VLOOKUP(CI60,入力用!$A$5:$P$49,16,FALSE)=0,"",VLOOKUP(CI60,入力用!$A$5:$P$49,16,FALSE))</f>
        <v/>
      </c>
      <c r="CJ1" s="80" t="str">
        <f>IF(VLOOKUP(CJ60,入力用!$A$5:$P$49,16,FALSE)=0,"",VLOOKUP(CJ60,入力用!$A$5:$P$49,16,FALSE))</f>
        <v/>
      </c>
      <c r="CK1" s="80" t="str">
        <f>IF(VLOOKUP(CK60,入力用!$A$5:$P$49,16,FALSE)=0,"",VLOOKUP(CK60,入力用!$A$5:$P$49,16,FALSE))</f>
        <v/>
      </c>
      <c r="CL1" s="80" t="str">
        <f>IF(VLOOKUP(CL60,入力用!$A$5:$P$49,16,FALSE)=0,"",VLOOKUP(CL60,入力用!$A$5:$P$49,16,FALSE))</f>
        <v/>
      </c>
      <c r="CM1" s="80" t="str">
        <f>IF(VLOOKUP(CM60,入力用!$A$5:$P$49,16,FALSE)=0,"",VLOOKUP(CM60,入力用!$A$5:$P$49,16,FALSE))</f>
        <v/>
      </c>
      <c r="CN1" s="80" t="str">
        <f>IF(VLOOKUP(CN60,入力用!$A$5:$P$49,16,FALSE)=0,"",VLOOKUP(CN60,入力用!$A$5:$P$49,16,FALSE))</f>
        <v/>
      </c>
      <c r="CO1" s="81" t="str">
        <f>IF(VLOOKUP(CO60,入力用!$A$5:$P$49,16,FALSE)=0,"",VLOOKUP(CO60,入力用!$A$5:$P$49,16,FALSE))</f>
        <v/>
      </c>
      <c r="CP1" s="97">
        <f>入力用!P32</f>
        <v>0</v>
      </c>
      <c r="CQ1" s="99">
        <f>入力用!P33</f>
        <v>0</v>
      </c>
      <c r="CR1" s="101">
        <f>入力用!P34</f>
        <v>0</v>
      </c>
      <c r="CS1" s="52" t="s">
        <v>4</v>
      </c>
      <c r="CT1" s="51" t="s">
        <v>5</v>
      </c>
      <c r="CU1" s="50" t="s">
        <v>6</v>
      </c>
      <c r="CV1" s="61" t="str">
        <f>BF1</f>
        <v>広尾工業</v>
      </c>
      <c r="CW1" s="58" t="s">
        <v>52</v>
      </c>
      <c r="CX1" s="58" t="s">
        <v>11</v>
      </c>
      <c r="CY1" s="80" t="str">
        <f>IF(VLOOKUP(CY60,入力用!$A$5:$P$49,16,FALSE)=0,"",VLOOKUP(CY60,入力用!$A$5:$P$49,16,FALSE))</f>
        <v/>
      </c>
      <c r="CZ1" s="80" t="str">
        <f>IF(VLOOKUP(CZ60,入力用!$A$5:$P$49,16,FALSE)=0,"",VLOOKUP(CZ60,入力用!$A$5:$P$49,16,FALSE))</f>
        <v/>
      </c>
      <c r="DA1" s="80" t="str">
        <f>IF(VLOOKUP(DA60,入力用!$A$5:$P$49,16,FALSE)=0,"",VLOOKUP(DA60,入力用!$A$5:$P$49,16,FALSE))</f>
        <v/>
      </c>
      <c r="DB1" s="80" t="str">
        <f>IF(VLOOKUP(DB60,入力用!$A$5:$P$49,16,FALSE)=0,"",VLOOKUP(DB60,入力用!$A$5:$P$49,16,FALSE))</f>
        <v/>
      </c>
      <c r="DC1" s="80" t="str">
        <f>IF(VLOOKUP(DC60,入力用!$A$5:$P$49,16,FALSE)=0,"",VLOOKUP(DC60,入力用!$A$5:$P$49,16,FALSE))</f>
        <v/>
      </c>
      <c r="DD1" s="80" t="str">
        <f>IF(VLOOKUP(DD60,入力用!$A$5:$P$49,16,FALSE)=0,"",VLOOKUP(DD60,入力用!$A$5:$P$49,16,FALSE))</f>
        <v/>
      </c>
      <c r="DE1" s="80" t="str">
        <f>IF(VLOOKUP(DE60,入力用!$A$5:$P$49,16,FALSE)=0,"",VLOOKUP(DE60,入力用!$A$5:$P$49,16,FALSE))</f>
        <v/>
      </c>
      <c r="DF1" s="80" t="str">
        <f>IF(VLOOKUP(DF60,入力用!$A$5:$P$49,16,FALSE)=0,"",VLOOKUP(DF60,入力用!$A$5:$P$49,16,FALSE))</f>
        <v/>
      </c>
      <c r="DG1" s="80" t="str">
        <f>IF(VLOOKUP(DG60,入力用!$A$5:$P$49,16,FALSE)=0,"",VLOOKUP(DG60,入力用!$A$5:$P$49,16,FALSE))</f>
        <v/>
      </c>
      <c r="DH1" s="80" t="str">
        <f>IF(VLOOKUP(DH60,入力用!$A$5:$P$49,16,FALSE)=0,"",VLOOKUP(DH60,入力用!$A$5:$P$49,16,FALSE))</f>
        <v/>
      </c>
      <c r="DI1" s="80" t="str">
        <f>IF(VLOOKUP(DI60,入力用!$A$5:$P$49,16,FALSE)=0,"",VLOOKUP(DI60,入力用!$A$5:$P$49,16,FALSE))</f>
        <v/>
      </c>
      <c r="DJ1" s="81" t="str">
        <f>IF(VLOOKUP(DJ60,入力用!$A$5:$P$49,16,FALSE)=0,"",VLOOKUP(DJ60,入力用!$A$5:$P$49,16,FALSE))</f>
        <v/>
      </c>
      <c r="DK1" s="97">
        <f>入力用!P47</f>
        <v>0</v>
      </c>
      <c r="DL1" s="99">
        <f>入力用!P48</f>
        <v>0</v>
      </c>
      <c r="DM1" s="101">
        <f>入力用!P49</f>
        <v>0</v>
      </c>
      <c r="DN1" s="2"/>
      <c r="DO1" s="2"/>
      <c r="DP1" s="2"/>
      <c r="DQ1" s="2"/>
      <c r="DR1" s="2"/>
    </row>
    <row r="2" spans="1:148" ht="13.5" customHeight="1" thickBo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107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9"/>
      <c r="BC2" s="52"/>
      <c r="BD2" s="51"/>
      <c r="BE2" s="50"/>
      <c r="BF2" s="62"/>
      <c r="BG2" s="59"/>
      <c r="BH2" s="59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1"/>
      <c r="BU2" s="98"/>
      <c r="BV2" s="100"/>
      <c r="BW2" s="102"/>
      <c r="BX2" s="52"/>
      <c r="BY2" s="51"/>
      <c r="BZ2" s="50"/>
      <c r="CA2" s="62"/>
      <c r="CB2" s="59"/>
      <c r="CC2" s="59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1"/>
      <c r="CP2" s="98"/>
      <c r="CQ2" s="100"/>
      <c r="CR2" s="102"/>
      <c r="CS2" s="52"/>
      <c r="CT2" s="51"/>
      <c r="CU2" s="50"/>
      <c r="CV2" s="62"/>
      <c r="CW2" s="59"/>
      <c r="CX2" s="59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1"/>
      <c r="DK2" s="98"/>
      <c r="DL2" s="100"/>
      <c r="DM2" s="102"/>
    </row>
    <row r="3" spans="1:148" ht="13.5" customHeight="1" x14ac:dyDescent="0.15">
      <c r="A3" s="42" t="s">
        <v>92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2"/>
      <c r="BA3" s="3"/>
      <c r="BC3" s="52"/>
      <c r="BD3" s="51"/>
      <c r="BE3" s="50"/>
      <c r="BF3" s="62"/>
      <c r="BG3" s="59"/>
      <c r="BH3" s="59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1"/>
      <c r="BU3" s="98"/>
      <c r="BV3" s="100"/>
      <c r="BW3" s="102"/>
      <c r="BX3" s="52"/>
      <c r="BY3" s="51"/>
      <c r="BZ3" s="50"/>
      <c r="CA3" s="62"/>
      <c r="CB3" s="59"/>
      <c r="CC3" s="59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1"/>
      <c r="CP3" s="98"/>
      <c r="CQ3" s="100"/>
      <c r="CR3" s="102"/>
      <c r="CS3" s="52"/>
      <c r="CT3" s="51"/>
      <c r="CU3" s="50"/>
      <c r="CV3" s="62"/>
      <c r="CW3" s="59"/>
      <c r="CX3" s="59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1"/>
      <c r="DK3" s="98"/>
      <c r="DL3" s="100"/>
      <c r="DM3" s="102"/>
    </row>
    <row r="4" spans="1:148" ht="13.5" customHeight="1" x14ac:dyDescent="0.1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2"/>
      <c r="BA4" s="3"/>
      <c r="BC4" s="52"/>
      <c r="BD4" s="51"/>
      <c r="BE4" s="50"/>
      <c r="BF4" s="62"/>
      <c r="BG4" s="59"/>
      <c r="BH4" s="59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1"/>
      <c r="BU4" s="98"/>
      <c r="BV4" s="100"/>
      <c r="BW4" s="102"/>
      <c r="BX4" s="52"/>
      <c r="BY4" s="51"/>
      <c r="BZ4" s="50"/>
      <c r="CA4" s="62"/>
      <c r="CB4" s="59"/>
      <c r="CC4" s="59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1"/>
      <c r="CP4" s="98"/>
      <c r="CQ4" s="100"/>
      <c r="CR4" s="102"/>
      <c r="CS4" s="52"/>
      <c r="CT4" s="51"/>
      <c r="CU4" s="50"/>
      <c r="CV4" s="62"/>
      <c r="CW4" s="59"/>
      <c r="CX4" s="59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1"/>
      <c r="DK4" s="98"/>
      <c r="DL4" s="100"/>
      <c r="DM4" s="102"/>
    </row>
    <row r="5" spans="1:148" ht="13.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BC5" s="52"/>
      <c r="BD5" s="51"/>
      <c r="BE5" s="50"/>
      <c r="BF5" s="62"/>
      <c r="BG5" s="59"/>
      <c r="BH5" s="59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1"/>
      <c r="BU5" s="91" t="s">
        <v>57</v>
      </c>
      <c r="BV5" s="93" t="s">
        <v>58</v>
      </c>
      <c r="BW5" s="95" t="s">
        <v>56</v>
      </c>
      <c r="BX5" s="52"/>
      <c r="BY5" s="51"/>
      <c r="BZ5" s="50"/>
      <c r="CA5" s="62"/>
      <c r="CB5" s="59"/>
      <c r="CC5" s="59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1"/>
      <c r="CP5" s="91" t="s">
        <v>57</v>
      </c>
      <c r="CQ5" s="93" t="s">
        <v>58</v>
      </c>
      <c r="CR5" s="95" t="s">
        <v>56</v>
      </c>
      <c r="CS5" s="52"/>
      <c r="CT5" s="51"/>
      <c r="CU5" s="50"/>
      <c r="CV5" s="62"/>
      <c r="CW5" s="59"/>
      <c r="CX5" s="59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1"/>
      <c r="DK5" s="91" t="s">
        <v>57</v>
      </c>
      <c r="DL5" s="93" t="s">
        <v>58</v>
      </c>
      <c r="DM5" s="95" t="s">
        <v>56</v>
      </c>
    </row>
    <row r="6" spans="1:148" ht="13.5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6"/>
      <c r="AK6" s="90" t="s">
        <v>48</v>
      </c>
      <c r="AL6" s="90"/>
      <c r="AM6" s="90"/>
      <c r="AN6" s="90"/>
      <c r="AO6" s="90"/>
      <c r="AP6" s="90" t="s">
        <v>3</v>
      </c>
      <c r="AQ6" s="90"/>
      <c r="AR6" s="90"/>
      <c r="AS6" s="90"/>
      <c r="AT6" s="90" t="s">
        <v>2</v>
      </c>
      <c r="AU6" s="90"/>
      <c r="AV6" s="90"/>
      <c r="AW6" s="90"/>
      <c r="AX6" s="90" t="s">
        <v>1</v>
      </c>
      <c r="AY6" s="90"/>
      <c r="BC6" s="52"/>
      <c r="BD6" s="51"/>
      <c r="BE6" s="50"/>
      <c r="BF6" s="62"/>
      <c r="BG6" s="59"/>
      <c r="BH6" s="6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1"/>
      <c r="BU6" s="92"/>
      <c r="BV6" s="94"/>
      <c r="BW6" s="96"/>
      <c r="BX6" s="52"/>
      <c r="BY6" s="51"/>
      <c r="BZ6" s="50"/>
      <c r="CA6" s="62"/>
      <c r="CB6" s="59"/>
      <c r="CC6" s="6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1"/>
      <c r="CP6" s="92"/>
      <c r="CQ6" s="94"/>
      <c r="CR6" s="96"/>
      <c r="CS6" s="52"/>
      <c r="CT6" s="51"/>
      <c r="CU6" s="50"/>
      <c r="CV6" s="62"/>
      <c r="CW6" s="59"/>
      <c r="CX6" s="6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1"/>
      <c r="DK6" s="92"/>
      <c r="DL6" s="94"/>
      <c r="DM6" s="96"/>
    </row>
    <row r="7" spans="1:148" ht="13.5" customHeight="1" x14ac:dyDescent="0.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BC7" s="52"/>
      <c r="BD7" s="51"/>
      <c r="BE7" s="50"/>
      <c r="BF7" s="62"/>
      <c r="BG7" s="59"/>
      <c r="BH7" s="82" t="s">
        <v>77</v>
      </c>
      <c r="BI7" s="78">
        <f>IF(VLOOKUP(BI60,入力用!$A$5:$P$49,15,FALSE)="","",VLOOKUP(BI60,入力用!$A$5:$P$49,15,FALSE))</f>
        <v>5000</v>
      </c>
      <c r="BJ7" s="78">
        <f>IF(VLOOKUP(BJ60,入力用!$A$5:$P$49,15,FALSE)="","",VLOOKUP(BJ60,入力用!$A$5:$P$49,15,FALSE))</f>
        <v>10000</v>
      </c>
      <c r="BK7" s="78">
        <f>IF(VLOOKUP(BK60,入力用!$A$5:$P$49,15,FALSE)="","",VLOOKUP(BK60,入力用!$A$5:$P$49,15,FALSE))</f>
        <v>5000</v>
      </c>
      <c r="BL7" s="78">
        <f>IF(VLOOKUP(BL60,入力用!$A$5:$P$49,15,FALSE)="","",VLOOKUP(BL60,入力用!$A$5:$P$49,15,FALSE))</f>
        <v>5000</v>
      </c>
      <c r="BM7" s="78" t="str">
        <f>IF(VLOOKUP(BM60,入力用!$A$5:$P$49,15,FALSE)="","",VLOOKUP(BM60,入力用!$A$5:$P$49,15,FALSE))</f>
        <v/>
      </c>
      <c r="BN7" s="78" t="str">
        <f>IF(VLOOKUP(BN60,入力用!$A$5:$P$49,15,FALSE)="","",VLOOKUP(BN60,入力用!$A$5:$P$49,15,FALSE))</f>
        <v/>
      </c>
      <c r="BO7" s="78" t="str">
        <f>IF(VLOOKUP(BO60,入力用!$A$5:$P$49,15,FALSE)="","",VLOOKUP(BO60,入力用!$A$5:$P$49,15,FALSE))</f>
        <v/>
      </c>
      <c r="BP7" s="78" t="str">
        <f>IF(VLOOKUP(BP60,入力用!$A$5:$P$49,15,FALSE)="","",VLOOKUP(BP60,入力用!$A$5:$P$49,15,FALSE))</f>
        <v/>
      </c>
      <c r="BQ7" s="78" t="str">
        <f>IF(VLOOKUP(BQ60,入力用!$A$5:$P$49,15,FALSE)="","",VLOOKUP(BQ60,入力用!$A$5:$P$49,15,FALSE))</f>
        <v/>
      </c>
      <c r="BR7" s="78" t="str">
        <f>IF(VLOOKUP(BR60,入力用!$A$5:$P$49,15,FALSE)="","",VLOOKUP(BR60,入力用!$A$5:$P$49,15,FALSE))</f>
        <v/>
      </c>
      <c r="BS7" s="78" t="str">
        <f>IF(VLOOKUP(BS60,入力用!$A$5:$P$49,15,FALSE)="","",VLOOKUP(BS60,入力用!$A$5:$P$49,15,FALSE))</f>
        <v/>
      </c>
      <c r="BT7" s="79" t="str">
        <f>IF(VLOOKUP(BT60,入力用!$A$5:$P$49,15,FALSE)="","",VLOOKUP(BT60,入力用!$A$5:$P$49,15,FALSE))</f>
        <v/>
      </c>
      <c r="BU7" s="74"/>
      <c r="BV7" s="70"/>
      <c r="BW7" s="71"/>
      <c r="BX7" s="52"/>
      <c r="BY7" s="51"/>
      <c r="BZ7" s="50"/>
      <c r="CA7" s="62"/>
      <c r="CB7" s="59"/>
      <c r="CC7" s="83" t="s">
        <v>23</v>
      </c>
      <c r="CD7" s="80" t="str">
        <f>IF(VLOOKUP(CD60,入力用!$A$5:$P$49,15,FALSE)="","",VLOOKUP(CD60,入力用!$A$5:$P$49,15,FALSE))</f>
        <v/>
      </c>
      <c r="CE7" s="80" t="str">
        <f>IF(VLOOKUP(CE60,入力用!$A$5:$P$49,15,FALSE)="","",VLOOKUP(CE60,入力用!$A$5:$P$49,15,FALSE))</f>
        <v/>
      </c>
      <c r="CF7" s="80" t="str">
        <f>IF(VLOOKUP(CF60,入力用!$A$5:$P$49,15,FALSE)="","",VLOOKUP(CF60,入力用!$A$5:$P$49,15,FALSE))</f>
        <v/>
      </c>
      <c r="CG7" s="80" t="str">
        <f>IF(VLOOKUP(CG60,入力用!$A$5:$P$49,15,FALSE)="","",VLOOKUP(CG60,入力用!$A$5:$P$49,15,FALSE))</f>
        <v/>
      </c>
      <c r="CH7" s="80" t="str">
        <f>IF(VLOOKUP(CH60,入力用!$A$5:$P$49,15,FALSE)="","",VLOOKUP(CH60,入力用!$A$5:$P$49,15,FALSE))</f>
        <v/>
      </c>
      <c r="CI7" s="80" t="str">
        <f>IF(VLOOKUP(CI60,入力用!$A$5:$P$49,15,FALSE)="","",VLOOKUP(CI60,入力用!$A$5:$P$49,15,FALSE))</f>
        <v/>
      </c>
      <c r="CJ7" s="80" t="str">
        <f>IF(VLOOKUP(CJ60,入力用!$A$5:$P$49,15,FALSE)="","",VLOOKUP(CJ60,入力用!$A$5:$P$49,15,FALSE))</f>
        <v/>
      </c>
      <c r="CK7" s="80" t="str">
        <f>IF(VLOOKUP(CK60,入力用!$A$5:$P$49,15,FALSE)="","",VLOOKUP(CK60,入力用!$A$5:$P$49,15,FALSE))</f>
        <v/>
      </c>
      <c r="CL7" s="80" t="str">
        <f>IF(VLOOKUP(CL60,入力用!$A$5:$P$49,15,FALSE)="","",VLOOKUP(CL60,入力用!$A$5:$P$49,15,FALSE))</f>
        <v/>
      </c>
      <c r="CM7" s="80" t="str">
        <f>IF(VLOOKUP(CM60,入力用!$A$5:$P$49,15,FALSE)="","",VLOOKUP(CM60,入力用!$A$5:$P$49,15,FALSE))</f>
        <v/>
      </c>
      <c r="CN7" s="80" t="str">
        <f>IF(VLOOKUP(CN60,入力用!$A$5:$P$49,15,FALSE)="","",VLOOKUP(CN60,入力用!$A$5:$P$49,15,FALSE))</f>
        <v/>
      </c>
      <c r="CO7" s="81" t="str">
        <f>IF(VLOOKUP(CO60,入力用!$A$5:$P$49,15,FALSE)="","",VLOOKUP(CO60,入力用!$A$5:$P$49,15,FALSE))</f>
        <v/>
      </c>
      <c r="CP7" s="74"/>
      <c r="CQ7" s="70"/>
      <c r="CR7" s="71"/>
      <c r="CS7" s="52"/>
      <c r="CT7" s="51"/>
      <c r="CU7" s="50"/>
      <c r="CV7" s="62"/>
      <c r="CW7" s="59"/>
      <c r="CX7" s="83" t="s">
        <v>23</v>
      </c>
      <c r="CY7" s="80" t="str">
        <f>IF(VLOOKUP(CY60,入力用!$A$5:$P$49,15,FALSE)="","",VLOOKUP(CY60,入力用!$A$5:$P$49,15,FALSE))</f>
        <v/>
      </c>
      <c r="CZ7" s="80" t="str">
        <f>IF(VLOOKUP(CZ60,入力用!$A$5:$P$49,15,FALSE)="","",VLOOKUP(CZ60,入力用!$A$5:$P$49,15,FALSE))</f>
        <v/>
      </c>
      <c r="DA7" s="80" t="str">
        <f>IF(VLOOKUP(DA60,入力用!$A$5:$P$49,15,FALSE)="","",VLOOKUP(DA60,入力用!$A$5:$P$49,15,FALSE))</f>
        <v/>
      </c>
      <c r="DB7" s="80" t="str">
        <f>IF(VLOOKUP(DB60,入力用!$A$5:$P$49,15,FALSE)="","",VLOOKUP(DB60,入力用!$A$5:$P$49,15,FALSE))</f>
        <v/>
      </c>
      <c r="DC7" s="80" t="str">
        <f>IF(VLOOKUP(DC60,入力用!$A$5:$P$49,15,FALSE)="","",VLOOKUP(DC60,入力用!$A$5:$P$49,15,FALSE))</f>
        <v/>
      </c>
      <c r="DD7" s="80" t="str">
        <f>IF(VLOOKUP(DD60,入力用!$A$5:$P$49,15,FALSE)="","",VLOOKUP(DD60,入力用!$A$5:$P$49,15,FALSE))</f>
        <v/>
      </c>
      <c r="DE7" s="80" t="str">
        <f>IF(VLOOKUP(DE60,入力用!$A$5:$P$49,15,FALSE)="","",VLOOKUP(DE60,入力用!$A$5:$P$49,15,FALSE))</f>
        <v/>
      </c>
      <c r="DF7" s="80" t="str">
        <f>IF(VLOOKUP(DF60,入力用!$A$5:$P$49,15,FALSE)="","",VLOOKUP(DF60,入力用!$A$5:$P$49,15,FALSE))</f>
        <v/>
      </c>
      <c r="DG7" s="80" t="str">
        <f>IF(VLOOKUP(DG60,入力用!$A$5:$P$49,15,FALSE)="","",VLOOKUP(DG60,入力用!$A$5:$P$49,15,FALSE))</f>
        <v/>
      </c>
      <c r="DH7" s="80" t="str">
        <f>IF(VLOOKUP(DH60,入力用!$A$5:$P$49,15,FALSE)="","",VLOOKUP(DH60,入力用!$A$5:$P$49,15,FALSE))</f>
        <v/>
      </c>
      <c r="DI7" s="80" t="str">
        <f>IF(VLOOKUP(DI60,入力用!$A$5:$P$49,15,FALSE)="","",VLOOKUP(DI60,入力用!$A$5:$P$49,15,FALSE))</f>
        <v/>
      </c>
      <c r="DJ7" s="81" t="str">
        <f>IF(VLOOKUP(DJ60,入力用!$A$5:$P$49,15,FALSE)="","",VLOOKUP(DJ60,入力用!$A$5:$P$49,15,FALSE))</f>
        <v/>
      </c>
      <c r="DK7" s="74"/>
      <c r="DL7" s="70"/>
      <c r="DM7" s="71"/>
    </row>
    <row r="8" spans="1:148" ht="13.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BC8" s="52"/>
      <c r="BD8" s="51"/>
      <c r="BE8" s="50"/>
      <c r="BF8" s="62"/>
      <c r="BG8" s="59"/>
      <c r="BH8" s="83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9"/>
      <c r="BU8" s="74"/>
      <c r="BV8" s="70"/>
      <c r="BW8" s="71"/>
      <c r="BX8" s="52"/>
      <c r="BY8" s="51"/>
      <c r="BZ8" s="50"/>
      <c r="CA8" s="62"/>
      <c r="CB8" s="59"/>
      <c r="CC8" s="83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1"/>
      <c r="CP8" s="74"/>
      <c r="CQ8" s="70"/>
      <c r="CR8" s="71"/>
      <c r="CS8" s="52"/>
      <c r="CT8" s="51"/>
      <c r="CU8" s="50"/>
      <c r="CV8" s="62"/>
      <c r="CW8" s="59"/>
      <c r="CX8" s="83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1"/>
      <c r="DK8" s="74"/>
      <c r="DL8" s="70"/>
      <c r="DM8" s="71"/>
    </row>
    <row r="9" spans="1:148" ht="13.5" customHeight="1" x14ac:dyDescent="0.15">
      <c r="A9" s="7" t="s">
        <v>35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BC9" s="52"/>
      <c r="BD9" s="51"/>
      <c r="BE9" s="50"/>
      <c r="BF9" s="62"/>
      <c r="BG9" s="59"/>
      <c r="BH9" s="83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9"/>
      <c r="BU9" s="74"/>
      <c r="BV9" s="70"/>
      <c r="BW9" s="71"/>
      <c r="BX9" s="52"/>
      <c r="BY9" s="51"/>
      <c r="BZ9" s="50"/>
      <c r="CA9" s="62"/>
      <c r="CB9" s="59"/>
      <c r="CC9" s="83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1"/>
      <c r="CP9" s="74"/>
      <c r="CQ9" s="70"/>
      <c r="CR9" s="71"/>
      <c r="CS9" s="52"/>
      <c r="CT9" s="51"/>
      <c r="CU9" s="50"/>
      <c r="CV9" s="62"/>
      <c r="CW9" s="59"/>
      <c r="CX9" s="83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1"/>
      <c r="DK9" s="74"/>
      <c r="DL9" s="70"/>
      <c r="DM9" s="71"/>
    </row>
    <row r="10" spans="1:148" ht="13.5" customHeight="1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BC10" s="52"/>
      <c r="BD10" s="51"/>
      <c r="BE10" s="50"/>
      <c r="BF10" s="62"/>
      <c r="BG10" s="59"/>
      <c r="BH10" s="82" t="s">
        <v>76</v>
      </c>
      <c r="BI10" s="78">
        <f>IF(VLOOKUP(BI60,入力用!$A$5:$P$49,14,FALSE)="","",VLOOKUP(BI60,入力用!$A$5:$P$49,14,FALSE))</f>
        <v>5000</v>
      </c>
      <c r="BJ10" s="78">
        <f>IF(VLOOKUP(BJ60,入力用!$A$5:$P$49,14,FALSE)="","",VLOOKUP(BJ60,入力用!$A$5:$P$49,14,FALSE))</f>
        <v>10000</v>
      </c>
      <c r="BK10" s="78">
        <f>IF(VLOOKUP(BK60,入力用!$A$5:$P$49,14,FALSE)="","",VLOOKUP(BK60,入力用!$A$5:$P$49,14,FALSE))</f>
        <v>5000</v>
      </c>
      <c r="BL10" s="78">
        <f>IF(VLOOKUP(BL60,入力用!$A$5:$P$49,14,FALSE)="","",VLOOKUP(BL60,入力用!$A$5:$P$49,14,FALSE))</f>
        <v>5000</v>
      </c>
      <c r="BM10" s="78" t="str">
        <f>IF(VLOOKUP(BM60,入力用!$A$5:$P$49,14,FALSE)="","",VLOOKUP(BM60,入力用!$A$5:$P$49,14,FALSE))</f>
        <v/>
      </c>
      <c r="BN10" s="78" t="str">
        <f>IF(VLOOKUP(BN60,入力用!$A$5:$P$49,14,FALSE)="","",VLOOKUP(BN60,入力用!$A$5:$P$49,14,FALSE))</f>
        <v/>
      </c>
      <c r="BO10" s="78" t="str">
        <f>IF(VLOOKUP(BO60,入力用!$A$5:$P$49,14,FALSE)="","",VLOOKUP(BO60,入力用!$A$5:$P$49,14,FALSE))</f>
        <v/>
      </c>
      <c r="BP10" s="78" t="str">
        <f>IF(VLOOKUP(BP60,入力用!$A$5:$P$49,14,FALSE)="","",VLOOKUP(BP60,入力用!$A$5:$P$49,14,FALSE))</f>
        <v/>
      </c>
      <c r="BQ10" s="78" t="str">
        <f>IF(VLOOKUP(BQ60,入力用!$A$5:$P$49,14,FALSE)="","",VLOOKUP(BQ60,入力用!$A$5:$P$49,14,FALSE))</f>
        <v/>
      </c>
      <c r="BR10" s="78" t="str">
        <f>IF(VLOOKUP(BR60,入力用!$A$5:$P$49,14,FALSE)="","",VLOOKUP(BR60,入力用!$A$5:$P$49,14,FALSE))</f>
        <v/>
      </c>
      <c r="BS10" s="78" t="str">
        <f>IF(VLOOKUP(BS60,入力用!$A$5:$P$49,14,FALSE)="","",VLOOKUP(BS60,入力用!$A$5:$P$49,14,FALSE))</f>
        <v/>
      </c>
      <c r="BT10" s="79" t="str">
        <f>IF(VLOOKUP(BT60,入力用!$A$5:$P$49,14,FALSE)="","",VLOOKUP(BT60,入力用!$A$5:$P$49,14,FALSE))</f>
        <v/>
      </c>
      <c r="BU10" s="74"/>
      <c r="BV10" s="70"/>
      <c r="BW10" s="71"/>
      <c r="BX10" s="52"/>
      <c r="BY10" s="51"/>
      <c r="BZ10" s="50"/>
      <c r="CA10" s="62"/>
      <c r="CB10" s="59"/>
      <c r="CC10" s="83" t="s">
        <v>22</v>
      </c>
      <c r="CD10" s="80" t="str">
        <f>IF(VLOOKUP(CD60,入力用!$A$5:$P$49,14,FALSE)="","",VLOOKUP(CD60,入力用!$A$5:$P$49,14,FALSE))</f>
        <v/>
      </c>
      <c r="CE10" s="80" t="str">
        <f>IF(VLOOKUP(CE60,入力用!$A$5:$P$49,14,FALSE)="","",VLOOKUP(CE60,入力用!$A$5:$P$49,14,FALSE))</f>
        <v/>
      </c>
      <c r="CF10" s="80" t="str">
        <f>IF(VLOOKUP(CF60,入力用!$A$5:$P$49,14,FALSE)="","",VLOOKUP(CF60,入力用!$A$5:$P$49,14,FALSE))</f>
        <v/>
      </c>
      <c r="CG10" s="80" t="str">
        <f>IF(VLOOKUP(CG60,入力用!$A$5:$P$49,14,FALSE)="","",VLOOKUP(CG60,入力用!$A$5:$P$49,14,FALSE))</f>
        <v/>
      </c>
      <c r="CH10" s="80" t="str">
        <f>IF(VLOOKUP(CH60,入力用!$A$5:$P$49,14,FALSE)="","",VLOOKUP(CH60,入力用!$A$5:$P$49,14,FALSE))</f>
        <v/>
      </c>
      <c r="CI10" s="80" t="str">
        <f>IF(VLOOKUP(CI60,入力用!$A$5:$P$49,14,FALSE)="","",VLOOKUP(CI60,入力用!$A$5:$P$49,14,FALSE))</f>
        <v/>
      </c>
      <c r="CJ10" s="80" t="str">
        <f>IF(VLOOKUP(CJ60,入力用!$A$5:$P$49,14,FALSE)="","",VLOOKUP(CJ60,入力用!$A$5:$P$49,14,FALSE))</f>
        <v/>
      </c>
      <c r="CK10" s="80" t="str">
        <f>IF(VLOOKUP(CK60,入力用!$A$5:$P$49,14,FALSE)="","",VLOOKUP(CK60,入力用!$A$5:$P$49,14,FALSE))</f>
        <v/>
      </c>
      <c r="CL10" s="80" t="str">
        <f>IF(VLOOKUP(CL60,入力用!$A$5:$P$49,14,FALSE)="","",VLOOKUP(CL60,入力用!$A$5:$P$49,14,FALSE))</f>
        <v/>
      </c>
      <c r="CM10" s="80" t="str">
        <f>IF(VLOOKUP(CM60,入力用!$A$5:$P$49,14,FALSE)="","",VLOOKUP(CM60,入力用!$A$5:$P$49,14,FALSE))</f>
        <v/>
      </c>
      <c r="CN10" s="80" t="str">
        <f>IF(VLOOKUP(CN60,入力用!$A$5:$P$49,14,FALSE)="","",VLOOKUP(CN60,入力用!$A$5:$P$49,14,FALSE))</f>
        <v/>
      </c>
      <c r="CO10" s="81" t="str">
        <f>IF(VLOOKUP(CO60,入力用!$A$5:$P$49,14,FALSE)="","",VLOOKUP(CO60,入力用!$A$5:$P$49,14,FALSE))</f>
        <v/>
      </c>
      <c r="CP10" s="74"/>
      <c r="CQ10" s="70"/>
      <c r="CR10" s="71"/>
      <c r="CS10" s="52"/>
      <c r="CT10" s="51"/>
      <c r="CU10" s="50"/>
      <c r="CV10" s="62"/>
      <c r="CW10" s="59"/>
      <c r="CX10" s="83" t="s">
        <v>22</v>
      </c>
      <c r="CY10" s="80" t="str">
        <f>IF(VLOOKUP(CY60,入力用!$A$5:$P$49,14,FALSE)="","",VLOOKUP(CY60,入力用!$A$5:$P$49,14,FALSE))</f>
        <v/>
      </c>
      <c r="CZ10" s="80" t="str">
        <f>IF(VLOOKUP(CZ60,入力用!$A$5:$P$49,14,FALSE)="","",VLOOKUP(CZ60,入力用!$A$5:$P$49,14,FALSE))</f>
        <v/>
      </c>
      <c r="DA10" s="80" t="str">
        <f>IF(VLOOKUP(DA60,入力用!$A$5:$P$49,14,FALSE)="","",VLOOKUP(DA60,入力用!$A$5:$P$49,14,FALSE))</f>
        <v/>
      </c>
      <c r="DB10" s="80" t="str">
        <f>IF(VLOOKUP(DB60,入力用!$A$5:$P$49,14,FALSE)="","",VLOOKUP(DB60,入力用!$A$5:$P$49,14,FALSE))</f>
        <v/>
      </c>
      <c r="DC10" s="80" t="str">
        <f>IF(VLOOKUP(DC60,入力用!$A$5:$P$49,14,FALSE)="","",VLOOKUP(DC60,入力用!$A$5:$P$49,14,FALSE))</f>
        <v/>
      </c>
      <c r="DD10" s="80" t="str">
        <f>IF(VLOOKUP(DD60,入力用!$A$5:$P$49,14,FALSE)="","",VLOOKUP(DD60,入力用!$A$5:$P$49,14,FALSE))</f>
        <v/>
      </c>
      <c r="DE10" s="80" t="str">
        <f>IF(VLOOKUP(DE60,入力用!$A$5:$P$49,14,FALSE)="","",VLOOKUP(DE60,入力用!$A$5:$P$49,14,FALSE))</f>
        <v/>
      </c>
      <c r="DF10" s="80" t="str">
        <f>IF(VLOOKUP(DF60,入力用!$A$5:$P$49,14,FALSE)="","",VLOOKUP(DF60,入力用!$A$5:$P$49,14,FALSE))</f>
        <v/>
      </c>
      <c r="DG10" s="80" t="str">
        <f>IF(VLOOKUP(DG60,入力用!$A$5:$P$49,14,FALSE)="","",VLOOKUP(DG60,入力用!$A$5:$P$49,14,FALSE))</f>
        <v/>
      </c>
      <c r="DH10" s="80" t="str">
        <f>IF(VLOOKUP(DH60,入力用!$A$5:$P$49,14,FALSE)="","",VLOOKUP(DH60,入力用!$A$5:$P$49,14,FALSE))</f>
        <v/>
      </c>
      <c r="DI10" s="80" t="str">
        <f>IF(VLOOKUP(DI60,入力用!$A$5:$P$49,14,FALSE)="","",VLOOKUP(DI60,入力用!$A$5:$P$49,14,FALSE))</f>
        <v/>
      </c>
      <c r="DJ10" s="81" t="str">
        <f>IF(VLOOKUP(DJ60,入力用!$A$5:$P$49,14,FALSE)="","",VLOOKUP(DJ60,入力用!$A$5:$P$49,14,FALSE))</f>
        <v/>
      </c>
      <c r="DK10" s="74"/>
      <c r="DL10" s="70"/>
      <c r="DM10" s="71"/>
    </row>
    <row r="11" spans="1:148" ht="13.5" customHeight="1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BC11" s="52"/>
      <c r="BD11" s="51"/>
      <c r="BE11" s="50"/>
      <c r="BF11" s="62"/>
      <c r="BG11" s="59"/>
      <c r="BH11" s="83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9"/>
      <c r="BU11" s="74"/>
      <c r="BV11" s="70"/>
      <c r="BW11" s="71"/>
      <c r="BX11" s="52"/>
      <c r="BY11" s="51"/>
      <c r="BZ11" s="50"/>
      <c r="CA11" s="62"/>
      <c r="CB11" s="59"/>
      <c r="CC11" s="83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1"/>
      <c r="CP11" s="74"/>
      <c r="CQ11" s="70"/>
      <c r="CR11" s="71"/>
      <c r="CS11" s="52"/>
      <c r="CT11" s="51"/>
      <c r="CU11" s="50"/>
      <c r="CV11" s="62"/>
      <c r="CW11" s="59"/>
      <c r="CX11" s="83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1"/>
      <c r="DK11" s="74"/>
      <c r="DL11" s="70"/>
      <c r="DM11" s="71"/>
    </row>
    <row r="12" spans="1:148" ht="13.5" customHeight="1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40" t="s">
        <v>26</v>
      </c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8"/>
      <c r="AC12" s="44" t="s">
        <v>91</v>
      </c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7"/>
      <c r="AY12" s="7"/>
      <c r="BC12" s="52"/>
      <c r="BD12" s="51"/>
      <c r="BE12" s="50"/>
      <c r="BF12" s="62"/>
      <c r="BG12" s="59"/>
      <c r="BH12" s="83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9"/>
      <c r="BU12" s="74"/>
      <c r="BV12" s="70"/>
      <c r="BW12" s="71"/>
      <c r="BX12" s="52"/>
      <c r="BY12" s="51"/>
      <c r="BZ12" s="50"/>
      <c r="CA12" s="62"/>
      <c r="CB12" s="59"/>
      <c r="CC12" s="83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1"/>
      <c r="CP12" s="74"/>
      <c r="CQ12" s="70"/>
      <c r="CR12" s="71"/>
      <c r="CS12" s="52"/>
      <c r="CT12" s="51"/>
      <c r="CU12" s="50"/>
      <c r="CV12" s="62"/>
      <c r="CW12" s="59"/>
      <c r="CX12" s="83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1"/>
      <c r="DK12" s="74"/>
      <c r="DL12" s="70"/>
      <c r="DM12" s="71"/>
    </row>
    <row r="13" spans="1:148" ht="6.75" customHeigh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49"/>
      <c r="BA13" s="49"/>
      <c r="BB13" s="49"/>
      <c r="BC13" s="52"/>
      <c r="BD13" s="51"/>
      <c r="BE13" s="50"/>
      <c r="BF13" s="62"/>
      <c r="BG13" s="59"/>
      <c r="BH13" s="82" t="s">
        <v>75</v>
      </c>
      <c r="BI13" s="78">
        <f>IF(VLOOKUP(BI60,入力用!$A$5:$P$49,13,FALSE)="","",VLOOKUP(BI60,入力用!$A$5:$P$49,13,FALSE))</f>
        <v>5000</v>
      </c>
      <c r="BJ13" s="78">
        <f>IF(VLOOKUP(BJ60,入力用!$A$5:$P$49,13,FALSE)="","",VLOOKUP(BJ60,入力用!$A$5:$P$49,13,FALSE))</f>
        <v>10000</v>
      </c>
      <c r="BK13" s="78">
        <f>IF(VLOOKUP(BK60,入力用!$A$5:$P$49,13,FALSE)="","",VLOOKUP(BK60,入力用!$A$5:$P$49,13,FALSE))</f>
        <v>5000</v>
      </c>
      <c r="BL13" s="78" t="str">
        <f>IF(VLOOKUP(BL60,入力用!$A$5:$P$49,13,FALSE)="","",VLOOKUP(BL60,入力用!$A$5:$P$49,13,FALSE))</f>
        <v/>
      </c>
      <c r="BM13" s="78" t="str">
        <f>IF(VLOOKUP(BM60,入力用!$A$5:$P$49,13,FALSE)="","",VLOOKUP(BM60,入力用!$A$5:$P$49,13,FALSE))</f>
        <v/>
      </c>
      <c r="BN13" s="78" t="str">
        <f>IF(VLOOKUP(BN60,入力用!$A$5:$P$49,13,FALSE)="","",VLOOKUP(BN60,入力用!$A$5:$P$49,13,FALSE))</f>
        <v/>
      </c>
      <c r="BO13" s="78" t="str">
        <f>IF(VLOOKUP(BO60,入力用!$A$5:$P$49,13,FALSE)="","",VLOOKUP(BO60,入力用!$A$5:$P$49,13,FALSE))</f>
        <v/>
      </c>
      <c r="BP13" s="78" t="str">
        <f>IF(VLOOKUP(BP60,入力用!$A$5:$P$49,13,FALSE)="","",VLOOKUP(BP60,入力用!$A$5:$P$49,13,FALSE))</f>
        <v/>
      </c>
      <c r="BQ13" s="78" t="str">
        <f>IF(VLOOKUP(BQ60,入力用!$A$5:$P$49,13,FALSE)="","",VLOOKUP(BQ60,入力用!$A$5:$P$49,13,FALSE))</f>
        <v/>
      </c>
      <c r="BR13" s="78" t="str">
        <f>IF(VLOOKUP(BR60,入力用!$A$5:$P$49,13,FALSE)="","",VLOOKUP(BR60,入力用!$A$5:$P$49,13,FALSE))</f>
        <v/>
      </c>
      <c r="BS13" s="78" t="str">
        <f>IF(VLOOKUP(BS60,入力用!$A$5:$P$49,13,FALSE)="","",VLOOKUP(BS60,入力用!$A$5:$P$49,13,FALSE))</f>
        <v/>
      </c>
      <c r="BT13" s="79" t="str">
        <f>IF(VLOOKUP(BT60,入力用!$A$5:$P$49,13,FALSE)="","",VLOOKUP(BT60,入力用!$A$5:$P$49,13,FALSE))</f>
        <v/>
      </c>
      <c r="BU13" s="74"/>
      <c r="BV13" s="70"/>
      <c r="BW13" s="71"/>
      <c r="BX13" s="52"/>
      <c r="BY13" s="51"/>
      <c r="BZ13" s="50"/>
      <c r="CA13" s="62"/>
      <c r="CB13" s="59"/>
      <c r="CC13" s="83" t="s">
        <v>21</v>
      </c>
      <c r="CD13" s="80" t="str">
        <f>IF(VLOOKUP(CD60,入力用!$A$5:$P$49,13,FALSE)="","",VLOOKUP(CD60,入力用!$A$5:$P$49,13,FALSE))</f>
        <v/>
      </c>
      <c r="CE13" s="80" t="str">
        <f>IF(VLOOKUP(CE60,入力用!$A$5:$P$49,13,FALSE)="","",VLOOKUP(CE60,入力用!$A$5:$P$49,13,FALSE))</f>
        <v/>
      </c>
      <c r="CF13" s="80" t="str">
        <f>IF(VLOOKUP(CF60,入力用!$A$5:$P$49,13,FALSE)="","",VLOOKUP(CF60,入力用!$A$5:$P$49,13,FALSE))</f>
        <v/>
      </c>
      <c r="CG13" s="80" t="str">
        <f>IF(VLOOKUP(CG60,入力用!$A$5:$P$49,13,FALSE)="","",VLOOKUP(CG60,入力用!$A$5:$P$49,13,FALSE))</f>
        <v/>
      </c>
      <c r="CH13" s="80" t="str">
        <f>IF(VLOOKUP(CH60,入力用!$A$5:$P$49,13,FALSE)="","",VLOOKUP(CH60,入力用!$A$5:$P$49,13,FALSE))</f>
        <v/>
      </c>
      <c r="CI13" s="80" t="str">
        <f>IF(VLOOKUP(CI60,入力用!$A$5:$P$49,13,FALSE)="","",VLOOKUP(CI60,入力用!$A$5:$P$49,13,FALSE))</f>
        <v/>
      </c>
      <c r="CJ13" s="80" t="str">
        <f>IF(VLOOKUP(CJ60,入力用!$A$5:$P$49,13,FALSE)="","",VLOOKUP(CJ60,入力用!$A$5:$P$49,13,FALSE))</f>
        <v/>
      </c>
      <c r="CK13" s="80" t="str">
        <f>IF(VLOOKUP(CK60,入力用!$A$5:$P$49,13,FALSE)="","",VLOOKUP(CK60,入力用!$A$5:$P$49,13,FALSE))</f>
        <v/>
      </c>
      <c r="CL13" s="80" t="str">
        <f>IF(VLOOKUP(CL60,入力用!$A$5:$P$49,13,FALSE)="","",VLOOKUP(CL60,入力用!$A$5:$P$49,13,FALSE))</f>
        <v/>
      </c>
      <c r="CM13" s="80" t="str">
        <f>IF(VLOOKUP(CM60,入力用!$A$5:$P$49,13,FALSE)="","",VLOOKUP(CM60,入力用!$A$5:$P$49,13,FALSE))</f>
        <v/>
      </c>
      <c r="CN13" s="80" t="str">
        <f>IF(VLOOKUP(CN60,入力用!$A$5:$P$49,13,FALSE)="","",VLOOKUP(CN60,入力用!$A$5:$P$49,13,FALSE))</f>
        <v/>
      </c>
      <c r="CO13" s="81" t="str">
        <f>IF(VLOOKUP(CO60,入力用!$A$5:$P$49,13,FALSE)="","",VLOOKUP(CO60,入力用!$A$5:$P$49,13,FALSE))</f>
        <v/>
      </c>
      <c r="CP13" s="74"/>
      <c r="CQ13" s="70"/>
      <c r="CR13" s="71"/>
      <c r="CS13" s="52"/>
      <c r="CT13" s="51"/>
      <c r="CU13" s="50"/>
      <c r="CV13" s="62"/>
      <c r="CW13" s="59"/>
      <c r="CX13" s="83" t="s">
        <v>21</v>
      </c>
      <c r="CY13" s="80" t="str">
        <f>IF(VLOOKUP(CY60,入力用!$A$5:$P$49,13,FALSE)="","",VLOOKUP(CY60,入力用!$A$5:$P$49,13,FALSE))</f>
        <v/>
      </c>
      <c r="CZ13" s="80" t="str">
        <f>IF(VLOOKUP(CZ60,入力用!$A$5:$P$49,13,FALSE)="","",VLOOKUP(CZ60,入力用!$A$5:$P$49,13,FALSE))</f>
        <v/>
      </c>
      <c r="DA13" s="80" t="str">
        <f>IF(VLOOKUP(DA60,入力用!$A$5:$P$49,13,FALSE)="","",VLOOKUP(DA60,入力用!$A$5:$P$49,13,FALSE))</f>
        <v/>
      </c>
      <c r="DB13" s="80" t="str">
        <f>IF(VLOOKUP(DB60,入力用!$A$5:$P$49,13,FALSE)="","",VLOOKUP(DB60,入力用!$A$5:$P$49,13,FALSE))</f>
        <v/>
      </c>
      <c r="DC13" s="80" t="str">
        <f>IF(VLOOKUP(DC60,入力用!$A$5:$P$49,13,FALSE)="","",VLOOKUP(DC60,入力用!$A$5:$P$49,13,FALSE))</f>
        <v/>
      </c>
      <c r="DD13" s="80" t="str">
        <f>IF(VLOOKUP(DD60,入力用!$A$5:$P$49,13,FALSE)="","",VLOOKUP(DD60,入力用!$A$5:$P$49,13,FALSE))</f>
        <v/>
      </c>
      <c r="DE13" s="80" t="str">
        <f>IF(VLOOKUP(DE60,入力用!$A$5:$P$49,13,FALSE)="","",VLOOKUP(DE60,入力用!$A$5:$P$49,13,FALSE))</f>
        <v/>
      </c>
      <c r="DF13" s="80" t="str">
        <f>IF(VLOOKUP(DF60,入力用!$A$5:$P$49,13,FALSE)="","",VLOOKUP(DF60,入力用!$A$5:$P$49,13,FALSE))</f>
        <v/>
      </c>
      <c r="DG13" s="80" t="str">
        <f>IF(VLOOKUP(DG60,入力用!$A$5:$P$49,13,FALSE)="","",VLOOKUP(DG60,入力用!$A$5:$P$49,13,FALSE))</f>
        <v/>
      </c>
      <c r="DH13" s="80" t="str">
        <f>IF(VLOOKUP(DH60,入力用!$A$5:$P$49,13,FALSE)="","",VLOOKUP(DH60,入力用!$A$5:$P$49,13,FALSE))</f>
        <v/>
      </c>
      <c r="DI13" s="80" t="str">
        <f>IF(VLOOKUP(DI60,入力用!$A$5:$P$49,13,FALSE)="","",VLOOKUP(DI60,入力用!$A$5:$P$49,13,FALSE))</f>
        <v/>
      </c>
      <c r="DJ13" s="81" t="str">
        <f>IF(VLOOKUP(DJ60,入力用!$A$5:$P$49,13,FALSE)="","",VLOOKUP(DJ60,入力用!$A$5:$P$49,13,FALSE))</f>
        <v/>
      </c>
      <c r="DK13" s="74"/>
      <c r="DL13" s="70"/>
      <c r="DM13" s="71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</row>
    <row r="14" spans="1:148" ht="6.75" customHeight="1" x14ac:dyDescent="0.15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0" t="s">
        <v>8</v>
      </c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1"/>
      <c r="AC14" s="41" t="s">
        <v>84</v>
      </c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9"/>
      <c r="BA14" s="49"/>
      <c r="BB14" s="49"/>
      <c r="BC14" s="52"/>
      <c r="BD14" s="51"/>
      <c r="BE14" s="50"/>
      <c r="BF14" s="62"/>
      <c r="BG14" s="59"/>
      <c r="BH14" s="83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9"/>
      <c r="BU14" s="74"/>
      <c r="BV14" s="70"/>
      <c r="BW14" s="71"/>
      <c r="BX14" s="52"/>
      <c r="BY14" s="51"/>
      <c r="BZ14" s="50"/>
      <c r="CA14" s="62"/>
      <c r="CB14" s="59"/>
      <c r="CC14" s="83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1"/>
      <c r="CP14" s="74"/>
      <c r="CQ14" s="70"/>
      <c r="CR14" s="71"/>
      <c r="CS14" s="52"/>
      <c r="CT14" s="51"/>
      <c r="CU14" s="50"/>
      <c r="CV14" s="62"/>
      <c r="CW14" s="59"/>
      <c r="CX14" s="83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1"/>
      <c r="DK14" s="74"/>
      <c r="DL14" s="70"/>
      <c r="DM14" s="71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</row>
    <row r="15" spans="1:148" ht="6.75" customHeight="1" x14ac:dyDescent="0.1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52"/>
      <c r="BD15" s="51"/>
      <c r="BE15" s="50"/>
      <c r="BF15" s="62"/>
      <c r="BG15" s="59"/>
      <c r="BH15" s="83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9"/>
      <c r="BU15" s="74"/>
      <c r="BV15" s="70"/>
      <c r="BW15" s="71"/>
      <c r="BX15" s="52"/>
      <c r="BY15" s="51"/>
      <c r="BZ15" s="50"/>
      <c r="CA15" s="62"/>
      <c r="CB15" s="59"/>
      <c r="CC15" s="83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1"/>
      <c r="CP15" s="74"/>
      <c r="CQ15" s="70"/>
      <c r="CR15" s="71"/>
      <c r="CS15" s="52"/>
      <c r="CT15" s="51"/>
      <c r="CU15" s="50"/>
      <c r="CV15" s="62"/>
      <c r="CW15" s="59"/>
      <c r="CX15" s="83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1"/>
      <c r="DK15" s="74"/>
      <c r="DL15" s="70"/>
      <c r="DM15" s="71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</row>
    <row r="16" spans="1:148" ht="6.75" customHeigh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41"/>
      <c r="BA16" s="41"/>
      <c r="BB16" s="41"/>
      <c r="BC16" s="52"/>
      <c r="BD16" s="51"/>
      <c r="BE16" s="50"/>
      <c r="BF16" s="62"/>
      <c r="BG16" s="59"/>
      <c r="BH16" s="83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9"/>
      <c r="BU16" s="74"/>
      <c r="BV16" s="70"/>
      <c r="BW16" s="71"/>
      <c r="BX16" s="52"/>
      <c r="BY16" s="51"/>
      <c r="BZ16" s="50"/>
      <c r="CA16" s="62"/>
      <c r="CB16" s="59"/>
      <c r="CC16" s="83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1"/>
      <c r="CP16" s="74"/>
      <c r="CQ16" s="70"/>
      <c r="CR16" s="71"/>
      <c r="CS16" s="52"/>
      <c r="CT16" s="51"/>
      <c r="CU16" s="50"/>
      <c r="CV16" s="62"/>
      <c r="CW16" s="59"/>
      <c r="CX16" s="83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1"/>
      <c r="DK16" s="74"/>
      <c r="DL16" s="70"/>
      <c r="DM16" s="71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</row>
    <row r="17" spans="1:117" ht="13.5" customHeight="1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40" t="s">
        <v>25</v>
      </c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8"/>
      <c r="AC17" s="41" t="s">
        <v>90</v>
      </c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5" t="s">
        <v>24</v>
      </c>
      <c r="AY17" s="45"/>
      <c r="BC17" s="52"/>
      <c r="BD17" s="51"/>
      <c r="BE17" s="50"/>
      <c r="BF17" s="62"/>
      <c r="BG17" s="59"/>
      <c r="BH17" s="83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9"/>
      <c r="BU17" s="74"/>
      <c r="BV17" s="70"/>
      <c r="BW17" s="71"/>
      <c r="BX17" s="52"/>
      <c r="BY17" s="51"/>
      <c r="BZ17" s="50"/>
      <c r="CA17" s="62"/>
      <c r="CB17" s="59"/>
      <c r="CC17" s="83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1"/>
      <c r="CP17" s="74"/>
      <c r="CQ17" s="70"/>
      <c r="CR17" s="71"/>
      <c r="CS17" s="52"/>
      <c r="CT17" s="51"/>
      <c r="CU17" s="50"/>
      <c r="CV17" s="62"/>
      <c r="CW17" s="59"/>
      <c r="CX17" s="83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1"/>
      <c r="DK17" s="74"/>
      <c r="DL17" s="70"/>
      <c r="DM17" s="71"/>
    </row>
    <row r="18" spans="1:117" ht="13.5" customHeight="1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BC18" s="52"/>
      <c r="BD18" s="51"/>
      <c r="BE18" s="50"/>
      <c r="BF18" s="62"/>
      <c r="BG18" s="59"/>
      <c r="BH18" s="82" t="s">
        <v>74</v>
      </c>
      <c r="BI18" s="78">
        <f>IF(VLOOKUP(BI60,入力用!$A$5:$P$49,12,FALSE)="","",VLOOKUP(BI60,入力用!$A$5:$P$49,12,FALSE))</f>
        <v>5000</v>
      </c>
      <c r="BJ18" s="78">
        <f>IF(VLOOKUP(BJ60,入力用!$A$5:$P$49,12,FALSE)="","",VLOOKUP(BJ60,入力用!$A$5:$P$49,12,FALSE))</f>
        <v>10000</v>
      </c>
      <c r="BK18" s="78">
        <f>IF(VLOOKUP(BK60,入力用!$A$5:$P$49,12,FALSE)="","",VLOOKUP(BK60,入力用!$A$5:$P$49,12,FALSE))</f>
        <v>5000</v>
      </c>
      <c r="BL18" s="78" t="str">
        <f>IF(VLOOKUP(BL60,入力用!$A$5:$P$49,12,FALSE)="","",VLOOKUP(BL60,入力用!$A$5:$P$49,12,FALSE))</f>
        <v/>
      </c>
      <c r="BM18" s="78" t="str">
        <f>IF(VLOOKUP(BM60,入力用!$A$5:$P$49,12,FALSE)="","",VLOOKUP(BM60,入力用!$A$5:$P$49,12,FALSE))</f>
        <v/>
      </c>
      <c r="BN18" s="78" t="str">
        <f>IF(VLOOKUP(BN60,入力用!$A$5:$P$49,12,FALSE)="","",VLOOKUP(BN60,入力用!$A$5:$P$49,12,FALSE))</f>
        <v/>
      </c>
      <c r="BO18" s="78" t="str">
        <f>IF(VLOOKUP(BO60,入力用!$A$5:$P$49,12,FALSE)="","",VLOOKUP(BO60,入力用!$A$5:$P$49,12,FALSE))</f>
        <v/>
      </c>
      <c r="BP18" s="78" t="str">
        <f>IF(VLOOKUP(BP60,入力用!$A$5:$P$49,12,FALSE)="","",VLOOKUP(BP60,入力用!$A$5:$P$49,12,FALSE))</f>
        <v/>
      </c>
      <c r="BQ18" s="78" t="str">
        <f>IF(VLOOKUP(BQ60,入力用!$A$5:$P$49,12,FALSE)="","",VLOOKUP(BQ60,入力用!$A$5:$P$49,12,FALSE))</f>
        <v/>
      </c>
      <c r="BR18" s="78" t="str">
        <f>IF(VLOOKUP(BR60,入力用!$A$5:$P$49,12,FALSE)="","",VLOOKUP(BR60,入力用!$A$5:$P$49,12,FALSE))</f>
        <v/>
      </c>
      <c r="BS18" s="78" t="str">
        <f>IF(VLOOKUP(BS60,入力用!$A$5:$P$49,12,FALSE)="","",VLOOKUP(BS60,入力用!$A$5:$P$49,12,FALSE))</f>
        <v/>
      </c>
      <c r="BT18" s="79" t="str">
        <f>IF(VLOOKUP(BT60,入力用!$A$5:$P$49,12,FALSE)="","",VLOOKUP(BT60,入力用!$A$5:$P$49,12,FALSE))</f>
        <v/>
      </c>
      <c r="BU18" s="74"/>
      <c r="BV18" s="70"/>
      <c r="BW18" s="71"/>
      <c r="BX18" s="52"/>
      <c r="BY18" s="51"/>
      <c r="BZ18" s="50"/>
      <c r="CA18" s="62"/>
      <c r="CB18" s="59"/>
      <c r="CC18" s="83" t="s">
        <v>20</v>
      </c>
      <c r="CD18" s="80" t="str">
        <f>IF(VLOOKUP(CD60,入力用!$A$5:$P$49,12,FALSE)="","",VLOOKUP(CD60,入力用!$A$5:$P$49,12,FALSE))</f>
        <v/>
      </c>
      <c r="CE18" s="80" t="str">
        <f>IF(VLOOKUP(CE60,入力用!$A$5:$P$49,12,FALSE)="","",VLOOKUP(CE60,入力用!$A$5:$P$49,12,FALSE))</f>
        <v/>
      </c>
      <c r="CF18" s="80" t="str">
        <f>IF(VLOOKUP(CF60,入力用!$A$5:$P$49,12,FALSE)="","",VLOOKUP(CF60,入力用!$A$5:$P$49,12,FALSE))</f>
        <v/>
      </c>
      <c r="CG18" s="80" t="str">
        <f>IF(VLOOKUP(CG60,入力用!$A$5:$P$49,12,FALSE)="","",VLOOKUP(CG60,入力用!$A$5:$P$49,12,FALSE))</f>
        <v/>
      </c>
      <c r="CH18" s="80" t="str">
        <f>IF(VLOOKUP(CH60,入力用!$A$5:$P$49,12,FALSE)="","",VLOOKUP(CH60,入力用!$A$5:$P$49,12,FALSE))</f>
        <v/>
      </c>
      <c r="CI18" s="80" t="str">
        <f>IF(VLOOKUP(CI60,入力用!$A$5:$P$49,12,FALSE)="","",VLOOKUP(CI60,入力用!$A$5:$P$49,12,FALSE))</f>
        <v/>
      </c>
      <c r="CJ18" s="80" t="str">
        <f>IF(VLOOKUP(CJ60,入力用!$A$5:$P$49,12,FALSE)="","",VLOOKUP(CJ60,入力用!$A$5:$P$49,12,FALSE))</f>
        <v/>
      </c>
      <c r="CK18" s="80" t="str">
        <f>IF(VLOOKUP(CK60,入力用!$A$5:$P$49,12,FALSE)="","",VLOOKUP(CK60,入力用!$A$5:$P$49,12,FALSE))</f>
        <v/>
      </c>
      <c r="CL18" s="80" t="str">
        <f>IF(VLOOKUP(CL60,入力用!$A$5:$P$49,12,FALSE)="","",VLOOKUP(CL60,入力用!$A$5:$P$49,12,FALSE))</f>
        <v/>
      </c>
      <c r="CM18" s="80" t="str">
        <f>IF(VLOOKUP(CM60,入力用!$A$5:$P$49,12,FALSE)="","",VLOOKUP(CM60,入力用!$A$5:$P$49,12,FALSE))</f>
        <v/>
      </c>
      <c r="CN18" s="80" t="str">
        <f>IF(VLOOKUP(CN60,入力用!$A$5:$P$49,12,FALSE)="","",VLOOKUP(CN60,入力用!$A$5:$P$49,12,FALSE))</f>
        <v/>
      </c>
      <c r="CO18" s="81" t="str">
        <f>IF(VLOOKUP(CO60,入力用!$A$5:$P$49,12,FALSE)="","",VLOOKUP(CO60,入力用!$A$5:$P$49,12,FALSE))</f>
        <v/>
      </c>
      <c r="CP18" s="74"/>
      <c r="CQ18" s="70"/>
      <c r="CR18" s="71"/>
      <c r="CS18" s="52"/>
      <c r="CT18" s="51"/>
      <c r="CU18" s="50"/>
      <c r="CV18" s="62"/>
      <c r="CW18" s="59"/>
      <c r="CX18" s="83" t="s">
        <v>20</v>
      </c>
      <c r="CY18" s="80" t="str">
        <f>IF(VLOOKUP(CY60,入力用!$A$5:$P$49,12,FALSE)="","",VLOOKUP(CY60,入力用!$A$5:$P$49,12,FALSE))</f>
        <v/>
      </c>
      <c r="CZ18" s="80" t="str">
        <f>IF(VLOOKUP(CZ60,入力用!$A$5:$P$49,12,FALSE)="","",VLOOKUP(CZ60,入力用!$A$5:$P$49,12,FALSE))</f>
        <v/>
      </c>
      <c r="DA18" s="80" t="str">
        <f>IF(VLOOKUP(DA60,入力用!$A$5:$P$49,12,FALSE)="","",VLOOKUP(DA60,入力用!$A$5:$P$49,12,FALSE))</f>
        <v/>
      </c>
      <c r="DB18" s="80" t="str">
        <f>IF(VLOOKUP(DB60,入力用!$A$5:$P$49,12,FALSE)="","",VLOOKUP(DB60,入力用!$A$5:$P$49,12,FALSE))</f>
        <v/>
      </c>
      <c r="DC18" s="80" t="str">
        <f>IF(VLOOKUP(DC60,入力用!$A$5:$P$49,12,FALSE)="","",VLOOKUP(DC60,入力用!$A$5:$P$49,12,FALSE))</f>
        <v/>
      </c>
      <c r="DD18" s="80" t="str">
        <f>IF(VLOOKUP(DD60,入力用!$A$5:$P$49,12,FALSE)="","",VLOOKUP(DD60,入力用!$A$5:$P$49,12,FALSE))</f>
        <v/>
      </c>
      <c r="DE18" s="80" t="str">
        <f>IF(VLOOKUP(DE60,入力用!$A$5:$P$49,12,FALSE)="","",VLOOKUP(DE60,入力用!$A$5:$P$49,12,FALSE))</f>
        <v/>
      </c>
      <c r="DF18" s="80" t="str">
        <f>IF(VLOOKUP(DF60,入力用!$A$5:$P$49,12,FALSE)="","",VLOOKUP(DF60,入力用!$A$5:$P$49,12,FALSE))</f>
        <v/>
      </c>
      <c r="DG18" s="80" t="str">
        <f>IF(VLOOKUP(DG60,入力用!$A$5:$P$49,12,FALSE)="","",VLOOKUP(DG60,入力用!$A$5:$P$49,12,FALSE))</f>
        <v/>
      </c>
      <c r="DH18" s="80" t="str">
        <f>IF(VLOOKUP(DH60,入力用!$A$5:$P$49,12,FALSE)="","",VLOOKUP(DH60,入力用!$A$5:$P$49,12,FALSE))</f>
        <v/>
      </c>
      <c r="DI18" s="80" t="str">
        <f>IF(VLOOKUP(DI60,入力用!$A$5:$P$49,12,FALSE)="","",VLOOKUP(DI60,入力用!$A$5:$P$49,12,FALSE))</f>
        <v/>
      </c>
      <c r="DJ18" s="81" t="str">
        <f>IF(VLOOKUP(DJ60,入力用!$A$5:$P$49,12,FALSE)="","",VLOOKUP(DJ60,入力用!$A$5:$P$49,12,FALSE))</f>
        <v/>
      </c>
      <c r="DK18" s="74"/>
      <c r="DL18" s="70"/>
      <c r="DM18" s="71"/>
    </row>
    <row r="19" spans="1:117" ht="13.5" customHeight="1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BC19" s="52"/>
      <c r="BD19" s="51"/>
      <c r="BE19" s="50"/>
      <c r="BF19" s="62"/>
      <c r="BG19" s="59"/>
      <c r="BH19" s="83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9"/>
      <c r="BU19" s="74"/>
      <c r="BV19" s="70"/>
      <c r="BW19" s="71"/>
      <c r="BX19" s="52"/>
      <c r="BY19" s="51"/>
      <c r="BZ19" s="50"/>
      <c r="CA19" s="62"/>
      <c r="CB19" s="59"/>
      <c r="CC19" s="83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1"/>
      <c r="CP19" s="74"/>
      <c r="CQ19" s="70"/>
      <c r="CR19" s="71"/>
      <c r="CS19" s="52"/>
      <c r="CT19" s="51"/>
      <c r="CU19" s="50"/>
      <c r="CV19" s="62"/>
      <c r="CW19" s="59"/>
      <c r="CX19" s="83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1"/>
      <c r="DK19" s="74"/>
      <c r="DL19" s="70"/>
      <c r="DM19" s="71"/>
    </row>
    <row r="20" spans="1:117" ht="13.5" customHeight="1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BC20" s="52"/>
      <c r="BD20" s="51"/>
      <c r="BE20" s="50"/>
      <c r="BF20" s="62"/>
      <c r="BG20" s="59"/>
      <c r="BH20" s="83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9"/>
      <c r="BU20" s="74"/>
      <c r="BV20" s="70"/>
      <c r="BW20" s="71"/>
      <c r="BX20" s="52"/>
      <c r="BY20" s="51"/>
      <c r="BZ20" s="50"/>
      <c r="CA20" s="62"/>
      <c r="CB20" s="59"/>
      <c r="CC20" s="83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1"/>
      <c r="CP20" s="74"/>
      <c r="CQ20" s="70"/>
      <c r="CR20" s="71"/>
      <c r="CS20" s="52"/>
      <c r="CT20" s="51"/>
      <c r="CU20" s="50"/>
      <c r="CV20" s="62"/>
      <c r="CW20" s="59"/>
      <c r="CX20" s="83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1"/>
      <c r="DK20" s="74"/>
      <c r="DL20" s="70"/>
      <c r="DM20" s="71"/>
    </row>
    <row r="21" spans="1:117" ht="13.5" customHeight="1" x14ac:dyDescent="0.15">
      <c r="A21" s="9" t="s">
        <v>27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BC21" s="52"/>
      <c r="BD21" s="51"/>
      <c r="BE21" s="50"/>
      <c r="BF21" s="62"/>
      <c r="BG21" s="59"/>
      <c r="BH21" s="82" t="s">
        <v>73</v>
      </c>
      <c r="BI21" s="78">
        <f>IF(VLOOKUP(BI60,入力用!$A$5:$P$49,11,FALSE)="","",VLOOKUP(BI60,入力用!$A$5:$P$49,11,FALSE))</f>
        <v>5000</v>
      </c>
      <c r="BJ21" s="78">
        <f>IF(VLOOKUP(BJ60,入力用!$A$5:$P$49,11,FALSE)="","",VLOOKUP(BJ60,入力用!$A$5:$P$49,11,FALSE))</f>
        <v>10000</v>
      </c>
      <c r="BK21" s="78">
        <f>IF(VLOOKUP(BK60,入力用!$A$5:$P$49,11,FALSE)="","",VLOOKUP(BK60,入力用!$A$5:$P$49,11,FALSE))</f>
        <v>5000</v>
      </c>
      <c r="BL21" s="78" t="str">
        <f>IF(VLOOKUP(BL60,入力用!$A$5:$P$49,11,FALSE)="","",VLOOKUP(BL60,入力用!$A$5:$P$49,11,FALSE))</f>
        <v/>
      </c>
      <c r="BM21" s="78" t="str">
        <f>IF(VLOOKUP(BM60,入力用!$A$5:$P$49,11,FALSE)="","",VLOOKUP(BM60,入力用!$A$5:$P$49,11,FALSE))</f>
        <v/>
      </c>
      <c r="BN21" s="78" t="str">
        <f>IF(VLOOKUP(BN60,入力用!$A$5:$P$49,11,FALSE)="","",VLOOKUP(BN60,入力用!$A$5:$P$49,11,FALSE))</f>
        <v/>
      </c>
      <c r="BO21" s="78" t="str">
        <f>IF(VLOOKUP(BO60,入力用!$A$5:$P$49,11,FALSE)="","",VLOOKUP(BO60,入力用!$A$5:$P$49,11,FALSE))</f>
        <v/>
      </c>
      <c r="BP21" s="78" t="str">
        <f>IF(VLOOKUP(BP60,入力用!$A$5:$P$49,11,FALSE)="","",VLOOKUP(BP60,入力用!$A$5:$P$49,11,FALSE))</f>
        <v/>
      </c>
      <c r="BQ21" s="78" t="str">
        <f>IF(VLOOKUP(BQ60,入力用!$A$5:$P$49,11,FALSE)="","",VLOOKUP(BQ60,入力用!$A$5:$P$49,11,FALSE))</f>
        <v/>
      </c>
      <c r="BR21" s="78" t="str">
        <f>IF(VLOOKUP(BR60,入力用!$A$5:$P$49,11,FALSE)="","",VLOOKUP(BR60,入力用!$A$5:$P$49,11,FALSE))</f>
        <v/>
      </c>
      <c r="BS21" s="78" t="str">
        <f>IF(VLOOKUP(BS60,入力用!$A$5:$P$49,11,FALSE)="","",VLOOKUP(BS60,入力用!$A$5:$P$49,11,FALSE))</f>
        <v/>
      </c>
      <c r="BT21" s="79" t="str">
        <f>IF(VLOOKUP(BT60,入力用!$A$5:$P$49,11,FALSE)="","",VLOOKUP(BT60,入力用!$A$5:$P$49,11,FALSE))</f>
        <v/>
      </c>
      <c r="BU21" s="74"/>
      <c r="BV21" s="70"/>
      <c r="BW21" s="71"/>
      <c r="BX21" s="52"/>
      <c r="BY21" s="51"/>
      <c r="BZ21" s="50"/>
      <c r="CA21" s="62"/>
      <c r="CB21" s="59"/>
      <c r="CC21" s="83" t="s">
        <v>14</v>
      </c>
      <c r="CD21" s="80" t="str">
        <f>IF(VLOOKUP(CD60,入力用!$A$5:$P$49,11,FALSE)="","",VLOOKUP(CD60,入力用!$A$5:$P$49,11,FALSE))</f>
        <v/>
      </c>
      <c r="CE21" s="80" t="str">
        <f>IF(VLOOKUP(CE60,入力用!$A$5:$P$49,11,FALSE)="","",VLOOKUP(CE60,入力用!$A$5:$P$49,11,FALSE))</f>
        <v/>
      </c>
      <c r="CF21" s="80" t="str">
        <f>IF(VLOOKUP(CF60,入力用!$A$5:$P$49,11,FALSE)="","",VLOOKUP(CF60,入力用!$A$5:$P$49,11,FALSE))</f>
        <v/>
      </c>
      <c r="CG21" s="80" t="str">
        <f>IF(VLOOKUP(CG60,入力用!$A$5:$P$49,11,FALSE)="","",VLOOKUP(CG60,入力用!$A$5:$P$49,11,FALSE))</f>
        <v/>
      </c>
      <c r="CH21" s="80" t="str">
        <f>IF(VLOOKUP(CH60,入力用!$A$5:$P$49,11,FALSE)="","",VLOOKUP(CH60,入力用!$A$5:$P$49,11,FALSE))</f>
        <v/>
      </c>
      <c r="CI21" s="80" t="str">
        <f>IF(VLOOKUP(CI60,入力用!$A$5:$P$49,11,FALSE)="","",VLOOKUP(CI60,入力用!$A$5:$P$49,11,FALSE))</f>
        <v/>
      </c>
      <c r="CJ21" s="80" t="str">
        <f>IF(VLOOKUP(CJ60,入力用!$A$5:$P$49,11,FALSE)="","",VLOOKUP(CJ60,入力用!$A$5:$P$49,11,FALSE))</f>
        <v/>
      </c>
      <c r="CK21" s="80" t="str">
        <f>IF(VLOOKUP(CK60,入力用!$A$5:$P$49,11,FALSE)="","",VLOOKUP(CK60,入力用!$A$5:$P$49,11,FALSE))</f>
        <v/>
      </c>
      <c r="CL21" s="80" t="str">
        <f>IF(VLOOKUP(CL60,入力用!$A$5:$P$49,11,FALSE)="","",VLOOKUP(CL60,入力用!$A$5:$P$49,11,FALSE))</f>
        <v/>
      </c>
      <c r="CM21" s="80" t="str">
        <f>IF(VLOOKUP(CM60,入力用!$A$5:$P$49,11,FALSE)="","",VLOOKUP(CM60,入力用!$A$5:$P$49,11,FALSE))</f>
        <v/>
      </c>
      <c r="CN21" s="80" t="str">
        <f>IF(VLOOKUP(CN60,入力用!$A$5:$P$49,11,FALSE)="","",VLOOKUP(CN60,入力用!$A$5:$P$49,11,FALSE))</f>
        <v/>
      </c>
      <c r="CO21" s="81" t="str">
        <f>IF(VLOOKUP(CO60,入力用!$A$5:$P$49,11,FALSE)="","",VLOOKUP(CO60,入力用!$A$5:$P$49,11,FALSE))</f>
        <v/>
      </c>
      <c r="CP21" s="74"/>
      <c r="CQ21" s="70"/>
      <c r="CR21" s="71"/>
      <c r="CS21" s="52"/>
      <c r="CT21" s="51"/>
      <c r="CU21" s="50"/>
      <c r="CV21" s="62"/>
      <c r="CW21" s="59"/>
      <c r="CX21" s="83" t="s">
        <v>14</v>
      </c>
      <c r="CY21" s="80" t="str">
        <f>IF(VLOOKUP(CY60,入力用!$A$5:$P$49,11,FALSE)="","",VLOOKUP(CY60,入力用!$A$5:$P$49,11,FALSE))</f>
        <v/>
      </c>
      <c r="CZ21" s="80" t="str">
        <f>IF(VLOOKUP(CZ60,入力用!$A$5:$P$49,11,FALSE)="","",VLOOKUP(CZ60,入力用!$A$5:$P$49,11,FALSE))</f>
        <v/>
      </c>
      <c r="DA21" s="80" t="str">
        <f>IF(VLOOKUP(DA60,入力用!$A$5:$P$49,11,FALSE)="","",VLOOKUP(DA60,入力用!$A$5:$P$49,11,FALSE))</f>
        <v/>
      </c>
      <c r="DB21" s="80" t="str">
        <f>IF(VLOOKUP(DB60,入力用!$A$5:$P$49,11,FALSE)="","",VLOOKUP(DB60,入力用!$A$5:$P$49,11,FALSE))</f>
        <v/>
      </c>
      <c r="DC21" s="80" t="str">
        <f>IF(VLOOKUP(DC60,入力用!$A$5:$P$49,11,FALSE)="","",VLOOKUP(DC60,入力用!$A$5:$P$49,11,FALSE))</f>
        <v/>
      </c>
      <c r="DD21" s="80" t="str">
        <f>IF(VLOOKUP(DD60,入力用!$A$5:$P$49,11,FALSE)="","",VLOOKUP(DD60,入力用!$A$5:$P$49,11,FALSE))</f>
        <v/>
      </c>
      <c r="DE21" s="80" t="str">
        <f>IF(VLOOKUP(DE60,入力用!$A$5:$P$49,11,FALSE)="","",VLOOKUP(DE60,入力用!$A$5:$P$49,11,FALSE))</f>
        <v/>
      </c>
      <c r="DF21" s="80" t="str">
        <f>IF(VLOOKUP(DF60,入力用!$A$5:$P$49,11,FALSE)="","",VLOOKUP(DF60,入力用!$A$5:$P$49,11,FALSE))</f>
        <v/>
      </c>
      <c r="DG21" s="80" t="str">
        <f>IF(VLOOKUP(DG60,入力用!$A$5:$P$49,11,FALSE)="","",VLOOKUP(DG60,入力用!$A$5:$P$49,11,FALSE))</f>
        <v/>
      </c>
      <c r="DH21" s="80" t="str">
        <f>IF(VLOOKUP(DH60,入力用!$A$5:$P$49,11,FALSE)="","",VLOOKUP(DH60,入力用!$A$5:$P$49,11,FALSE))</f>
        <v/>
      </c>
      <c r="DI21" s="80" t="str">
        <f>IF(VLOOKUP(DI60,入力用!$A$5:$P$49,11,FALSE)="","",VLOOKUP(DI60,入力用!$A$5:$P$49,11,FALSE))</f>
        <v/>
      </c>
      <c r="DJ21" s="81" t="str">
        <f>IF(VLOOKUP(DJ60,入力用!$A$5:$P$49,11,FALSE)="","",VLOOKUP(DJ60,入力用!$A$5:$P$49,11,FALSE))</f>
        <v/>
      </c>
      <c r="DK21" s="74"/>
      <c r="DL21" s="70"/>
      <c r="DM21" s="71"/>
    </row>
    <row r="22" spans="1:117" ht="13.5" customHeight="1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BC22" s="52"/>
      <c r="BD22" s="51"/>
      <c r="BE22" s="50"/>
      <c r="BF22" s="62"/>
      <c r="BG22" s="59"/>
      <c r="BH22" s="83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9"/>
      <c r="BU22" s="74"/>
      <c r="BV22" s="70"/>
      <c r="BW22" s="71"/>
      <c r="BX22" s="52"/>
      <c r="BY22" s="51"/>
      <c r="BZ22" s="50"/>
      <c r="CA22" s="62"/>
      <c r="CB22" s="59"/>
      <c r="CC22" s="83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1"/>
      <c r="CP22" s="74"/>
      <c r="CQ22" s="70"/>
      <c r="CR22" s="71"/>
      <c r="CS22" s="52"/>
      <c r="CT22" s="51"/>
      <c r="CU22" s="50"/>
      <c r="CV22" s="62"/>
      <c r="CW22" s="59"/>
      <c r="CX22" s="83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1"/>
      <c r="DK22" s="74"/>
      <c r="DL22" s="70"/>
      <c r="DM22" s="71"/>
    </row>
    <row r="23" spans="1:117" ht="13.5" customHeight="1" x14ac:dyDescent="0.15">
      <c r="A23" s="10" t="s">
        <v>28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BC23" s="52"/>
      <c r="BD23" s="51"/>
      <c r="BE23" s="50"/>
      <c r="BF23" s="62"/>
      <c r="BG23" s="59"/>
      <c r="BH23" s="83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9"/>
      <c r="BU23" s="74"/>
      <c r="BV23" s="70"/>
      <c r="BW23" s="71"/>
      <c r="BX23" s="52"/>
      <c r="BY23" s="51"/>
      <c r="BZ23" s="50"/>
      <c r="CA23" s="62"/>
      <c r="CB23" s="59"/>
      <c r="CC23" s="83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1"/>
      <c r="CP23" s="74"/>
      <c r="CQ23" s="70"/>
      <c r="CR23" s="71"/>
      <c r="CS23" s="52"/>
      <c r="CT23" s="51"/>
      <c r="CU23" s="50"/>
      <c r="CV23" s="62"/>
      <c r="CW23" s="59"/>
      <c r="CX23" s="83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1"/>
      <c r="DK23" s="74"/>
      <c r="DL23" s="70"/>
      <c r="DM23" s="71"/>
    </row>
    <row r="24" spans="1:117" ht="13.5" customHeight="1" x14ac:dyDescent="0.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BC24" s="52"/>
      <c r="BD24" s="51"/>
      <c r="BE24" s="50"/>
      <c r="BF24" s="62"/>
      <c r="BG24" s="59"/>
      <c r="BH24" s="82" t="s">
        <v>72</v>
      </c>
      <c r="BI24" s="78">
        <f>IF(VLOOKUP(BI60,入力用!$A$5:$P$49,10,FALSE)="","",VLOOKUP(BI60,入力用!$A$5:$P$49,10,FALSE))</f>
        <v>5000</v>
      </c>
      <c r="BJ24" s="78">
        <f>IF(VLOOKUP(BJ60,入力用!$A$5:$P$49,10,FALSE)="","",VLOOKUP(BJ60,入力用!$A$5:$P$49,10,FALSE))</f>
        <v>10000</v>
      </c>
      <c r="BK24" s="78">
        <f>IF(VLOOKUP(BK60,入力用!$A$5:$P$49,10,FALSE)="","",VLOOKUP(BK60,入力用!$A$5:$P$49,10,FALSE))</f>
        <v>5000</v>
      </c>
      <c r="BL24" s="78" t="str">
        <f>IF(VLOOKUP(BL60,入力用!$A$5:$P$49,10,FALSE)="","",VLOOKUP(BL60,入力用!$A$5:$P$49,10,FALSE))</f>
        <v/>
      </c>
      <c r="BM24" s="78" t="str">
        <f>IF(VLOOKUP(BM60,入力用!$A$5:$P$49,10,FALSE)="","",VLOOKUP(BM60,入力用!$A$5:$P$49,10,FALSE))</f>
        <v/>
      </c>
      <c r="BN24" s="78" t="str">
        <f>IF(VLOOKUP(BN60,入力用!$A$5:$P$49,10,FALSE)="","",VLOOKUP(BN60,入力用!$A$5:$P$49,10,FALSE))</f>
        <v/>
      </c>
      <c r="BO24" s="78" t="str">
        <f>IF(VLOOKUP(BO60,入力用!$A$5:$P$49,10,FALSE)="","",VLOOKUP(BO60,入力用!$A$5:$P$49,10,FALSE))</f>
        <v/>
      </c>
      <c r="BP24" s="78" t="str">
        <f>IF(VLOOKUP(BP60,入力用!$A$5:$P$49,10,FALSE)="","",VLOOKUP(BP60,入力用!$A$5:$P$49,10,FALSE))</f>
        <v/>
      </c>
      <c r="BQ24" s="78" t="str">
        <f>IF(VLOOKUP(BQ60,入力用!$A$5:$P$49,10,FALSE)="","",VLOOKUP(BQ60,入力用!$A$5:$P$49,10,FALSE))</f>
        <v/>
      </c>
      <c r="BR24" s="78" t="str">
        <f>IF(VLOOKUP(BR60,入力用!$A$5:$P$49,10,FALSE)="","",VLOOKUP(BR60,入力用!$A$5:$P$49,10,FALSE))</f>
        <v/>
      </c>
      <c r="BS24" s="78" t="str">
        <f>IF(VLOOKUP(BS60,入力用!$A$5:$P$49,10,FALSE)="","",VLOOKUP(BS60,入力用!$A$5:$P$49,10,FALSE))</f>
        <v/>
      </c>
      <c r="BT24" s="79" t="str">
        <f>IF(VLOOKUP(BT60,入力用!$A$5:$P$49,10,FALSE)="","",VLOOKUP(BT60,入力用!$A$5:$P$49,10,FALSE))</f>
        <v/>
      </c>
      <c r="BU24" s="74"/>
      <c r="BV24" s="70"/>
      <c r="BW24" s="71"/>
      <c r="BX24" s="52"/>
      <c r="BY24" s="51"/>
      <c r="BZ24" s="50"/>
      <c r="CA24" s="62"/>
      <c r="CB24" s="59"/>
      <c r="CC24" s="83" t="s">
        <v>15</v>
      </c>
      <c r="CD24" s="80" t="str">
        <f>IF(VLOOKUP(CD60,入力用!$A$5:$P$49,10,FALSE)="","",VLOOKUP(CD60,入力用!$A$5:$P$49,10,FALSE))</f>
        <v/>
      </c>
      <c r="CE24" s="80" t="str">
        <f>IF(VLOOKUP(CE60,入力用!$A$5:$P$49,10,FALSE)="","",VLOOKUP(CE60,入力用!$A$5:$P$49,10,FALSE))</f>
        <v/>
      </c>
      <c r="CF24" s="80" t="str">
        <f>IF(VLOOKUP(CF60,入力用!$A$5:$P$49,10,FALSE)="","",VLOOKUP(CF60,入力用!$A$5:$P$49,10,FALSE))</f>
        <v/>
      </c>
      <c r="CG24" s="80" t="str">
        <f>IF(VLOOKUP(CG60,入力用!$A$5:$P$49,10,FALSE)="","",VLOOKUP(CG60,入力用!$A$5:$P$49,10,FALSE))</f>
        <v/>
      </c>
      <c r="CH24" s="80" t="str">
        <f>IF(VLOOKUP(CH60,入力用!$A$5:$P$49,10,FALSE)="","",VLOOKUP(CH60,入力用!$A$5:$P$49,10,FALSE))</f>
        <v/>
      </c>
      <c r="CI24" s="80" t="str">
        <f>IF(VLOOKUP(CI60,入力用!$A$5:$P$49,10,FALSE)="","",VLOOKUP(CI60,入力用!$A$5:$P$49,10,FALSE))</f>
        <v/>
      </c>
      <c r="CJ24" s="80" t="str">
        <f>IF(VLOOKUP(CJ60,入力用!$A$5:$P$49,10,FALSE)="","",VLOOKUP(CJ60,入力用!$A$5:$P$49,10,FALSE))</f>
        <v/>
      </c>
      <c r="CK24" s="80" t="str">
        <f>IF(VLOOKUP(CK60,入力用!$A$5:$P$49,10,FALSE)="","",VLOOKUP(CK60,入力用!$A$5:$P$49,10,FALSE))</f>
        <v/>
      </c>
      <c r="CL24" s="80" t="str">
        <f>IF(VLOOKUP(CL60,入力用!$A$5:$P$49,10,FALSE)="","",VLOOKUP(CL60,入力用!$A$5:$P$49,10,FALSE))</f>
        <v/>
      </c>
      <c r="CM24" s="80" t="str">
        <f>IF(VLOOKUP(CM60,入力用!$A$5:$P$49,10,FALSE)="","",VLOOKUP(CM60,入力用!$A$5:$P$49,10,FALSE))</f>
        <v/>
      </c>
      <c r="CN24" s="80" t="str">
        <f>IF(VLOOKUP(CN60,入力用!$A$5:$P$49,10,FALSE)="","",VLOOKUP(CN60,入力用!$A$5:$P$49,10,FALSE))</f>
        <v/>
      </c>
      <c r="CO24" s="81" t="str">
        <f>IF(VLOOKUP(CO60,入力用!$A$5:$P$49,10,FALSE)="","",VLOOKUP(CO60,入力用!$A$5:$P$49,10,FALSE))</f>
        <v/>
      </c>
      <c r="CP24" s="74"/>
      <c r="CQ24" s="70"/>
      <c r="CR24" s="71"/>
      <c r="CS24" s="52"/>
      <c r="CT24" s="51"/>
      <c r="CU24" s="50"/>
      <c r="CV24" s="62"/>
      <c r="CW24" s="59"/>
      <c r="CX24" s="83" t="s">
        <v>15</v>
      </c>
      <c r="CY24" s="80" t="str">
        <f>IF(VLOOKUP(CY60,入力用!$A$5:$P$49,10,FALSE)="","",VLOOKUP(CY60,入力用!$A$5:$P$49,10,FALSE))</f>
        <v/>
      </c>
      <c r="CZ24" s="80" t="str">
        <f>IF(VLOOKUP(CZ60,入力用!$A$5:$P$49,10,FALSE)="","",VLOOKUP(CZ60,入力用!$A$5:$P$49,10,FALSE))</f>
        <v/>
      </c>
      <c r="DA24" s="80" t="str">
        <f>IF(VLOOKUP(DA60,入力用!$A$5:$P$49,10,FALSE)="","",VLOOKUP(DA60,入力用!$A$5:$P$49,10,FALSE))</f>
        <v/>
      </c>
      <c r="DB24" s="80" t="str">
        <f>IF(VLOOKUP(DB60,入力用!$A$5:$P$49,10,FALSE)="","",VLOOKUP(DB60,入力用!$A$5:$P$49,10,FALSE))</f>
        <v/>
      </c>
      <c r="DC24" s="80" t="str">
        <f>IF(VLOOKUP(DC60,入力用!$A$5:$P$49,10,FALSE)="","",VLOOKUP(DC60,入力用!$A$5:$P$49,10,FALSE))</f>
        <v/>
      </c>
      <c r="DD24" s="80" t="str">
        <f>IF(VLOOKUP(DD60,入力用!$A$5:$P$49,10,FALSE)="","",VLOOKUP(DD60,入力用!$A$5:$P$49,10,FALSE))</f>
        <v/>
      </c>
      <c r="DE24" s="80" t="str">
        <f>IF(VLOOKUP(DE60,入力用!$A$5:$P$49,10,FALSE)="","",VLOOKUP(DE60,入力用!$A$5:$P$49,10,FALSE))</f>
        <v/>
      </c>
      <c r="DF24" s="80" t="str">
        <f>IF(VLOOKUP(DF60,入力用!$A$5:$P$49,10,FALSE)="","",VLOOKUP(DF60,入力用!$A$5:$P$49,10,FALSE))</f>
        <v/>
      </c>
      <c r="DG24" s="80" t="str">
        <f>IF(VLOOKUP(DG60,入力用!$A$5:$P$49,10,FALSE)="","",VLOOKUP(DG60,入力用!$A$5:$P$49,10,FALSE))</f>
        <v/>
      </c>
      <c r="DH24" s="80" t="str">
        <f>IF(VLOOKUP(DH60,入力用!$A$5:$P$49,10,FALSE)="","",VLOOKUP(DH60,入力用!$A$5:$P$49,10,FALSE))</f>
        <v/>
      </c>
      <c r="DI24" s="80" t="str">
        <f>IF(VLOOKUP(DI60,入力用!$A$5:$P$49,10,FALSE)="","",VLOOKUP(DI60,入力用!$A$5:$P$49,10,FALSE))</f>
        <v/>
      </c>
      <c r="DJ24" s="81" t="str">
        <f>IF(VLOOKUP(DJ60,入力用!$A$5:$P$49,10,FALSE)="","",VLOOKUP(DJ60,入力用!$A$5:$P$49,10,FALSE))</f>
        <v/>
      </c>
      <c r="DK24" s="74"/>
      <c r="DL24" s="70"/>
      <c r="DM24" s="71"/>
    </row>
    <row r="25" spans="1:117" ht="13.5" customHeight="1" x14ac:dyDescent="0.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BC25" s="52"/>
      <c r="BD25" s="51"/>
      <c r="BE25" s="50"/>
      <c r="BF25" s="62"/>
      <c r="BG25" s="59"/>
      <c r="BH25" s="83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9"/>
      <c r="BU25" s="74"/>
      <c r="BV25" s="70"/>
      <c r="BW25" s="71"/>
      <c r="BX25" s="52"/>
      <c r="BY25" s="51"/>
      <c r="BZ25" s="50"/>
      <c r="CA25" s="62"/>
      <c r="CB25" s="59"/>
      <c r="CC25" s="83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1"/>
      <c r="CP25" s="74"/>
      <c r="CQ25" s="70"/>
      <c r="CR25" s="71"/>
      <c r="CS25" s="52"/>
      <c r="CT25" s="51"/>
      <c r="CU25" s="50"/>
      <c r="CV25" s="62"/>
      <c r="CW25" s="59"/>
      <c r="CX25" s="83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1"/>
      <c r="DK25" s="74"/>
      <c r="DL25" s="70"/>
      <c r="DM25" s="71"/>
    </row>
    <row r="26" spans="1:117" ht="13.5" customHeight="1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BC26" s="52"/>
      <c r="BD26" s="51"/>
      <c r="BE26" s="50"/>
      <c r="BF26" s="63"/>
      <c r="BG26" s="59"/>
      <c r="BH26" s="83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9"/>
      <c r="BU26" s="74"/>
      <c r="BV26" s="70"/>
      <c r="BW26" s="71"/>
      <c r="BX26" s="52"/>
      <c r="BY26" s="51"/>
      <c r="BZ26" s="50"/>
      <c r="CA26" s="63"/>
      <c r="CB26" s="59"/>
      <c r="CC26" s="83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1"/>
      <c r="CP26" s="74"/>
      <c r="CQ26" s="70"/>
      <c r="CR26" s="71"/>
      <c r="CS26" s="52"/>
      <c r="CT26" s="51"/>
      <c r="CU26" s="50"/>
      <c r="CV26" s="63"/>
      <c r="CW26" s="59"/>
      <c r="CX26" s="83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1"/>
      <c r="DK26" s="74"/>
      <c r="DL26" s="70"/>
      <c r="DM26" s="71"/>
    </row>
    <row r="27" spans="1:117" ht="13.5" customHeight="1" x14ac:dyDescent="0.15">
      <c r="A27" s="11" t="s">
        <v>29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BC27" s="52"/>
      <c r="BD27" s="51"/>
      <c r="BE27" s="50"/>
      <c r="BF27" s="58" t="s">
        <v>8</v>
      </c>
      <c r="BG27" s="59"/>
      <c r="BH27" s="82" t="s">
        <v>71</v>
      </c>
      <c r="BI27" s="78">
        <f>IF(VLOOKUP(BI60,入力用!$A$5:$P$49,9,FALSE)="","",VLOOKUP(BI60,入力用!$A$5:$P$49,9,FALSE))</f>
        <v>5000</v>
      </c>
      <c r="BJ27" s="78">
        <f>IF(VLOOKUP(BJ60,入力用!$A$5:$P$49,9,FALSE)="","",VLOOKUP(BJ60,入力用!$A$5:$P$49,9,FALSE))</f>
        <v>10000</v>
      </c>
      <c r="BK27" s="78">
        <f>IF(VLOOKUP(BK60,入力用!$A$5:$P$49,9,FALSE)="","",VLOOKUP(BK60,入力用!$A$5:$P$49,9,FALSE))</f>
        <v>5000</v>
      </c>
      <c r="BL27" s="78" t="str">
        <f>IF(VLOOKUP(BL60,入力用!$A$5:$P$49,9,FALSE)="","",VLOOKUP(BL60,入力用!$A$5:$P$49,9,FALSE))</f>
        <v/>
      </c>
      <c r="BM27" s="78" t="str">
        <f>IF(VLOOKUP(BM60,入力用!$A$5:$P$49,9,FALSE)="","",VLOOKUP(BM60,入力用!$A$5:$P$49,9,FALSE))</f>
        <v/>
      </c>
      <c r="BN27" s="78" t="str">
        <f>IF(VLOOKUP(BN60,入力用!$A$5:$P$49,9,FALSE)="","",VLOOKUP(BN60,入力用!$A$5:$P$49,9,FALSE))</f>
        <v/>
      </c>
      <c r="BO27" s="78" t="str">
        <f>IF(VLOOKUP(BO60,入力用!$A$5:$P$49,9,FALSE)="","",VLOOKUP(BO60,入力用!$A$5:$P$49,9,FALSE))</f>
        <v/>
      </c>
      <c r="BP27" s="78" t="str">
        <f>IF(VLOOKUP(BP60,入力用!$A$5:$P$49,9,FALSE)="","",VLOOKUP(BP60,入力用!$A$5:$P$49,9,FALSE))</f>
        <v/>
      </c>
      <c r="BQ27" s="78" t="str">
        <f>IF(VLOOKUP(BQ60,入力用!$A$5:$P$49,9,FALSE)="","",VLOOKUP(BQ60,入力用!$A$5:$P$49,9,FALSE))</f>
        <v/>
      </c>
      <c r="BR27" s="78" t="str">
        <f>IF(VLOOKUP(BR60,入力用!$A$5:$P$49,9,FALSE)="","",VLOOKUP(BR60,入力用!$A$5:$P$49,9,FALSE))</f>
        <v/>
      </c>
      <c r="BS27" s="78" t="str">
        <f>IF(VLOOKUP(BS60,入力用!$A$5:$P$49,9,FALSE)="","",VLOOKUP(BS60,入力用!$A$5:$P$49,9,FALSE))</f>
        <v/>
      </c>
      <c r="BT27" s="79" t="str">
        <f>IF(VLOOKUP(BT60,入力用!$A$5:$P$49,9,FALSE)="","",VLOOKUP(BT60,入力用!$A$5:$P$49,9,FALSE))</f>
        <v/>
      </c>
      <c r="BU27" s="74"/>
      <c r="BV27" s="70"/>
      <c r="BW27" s="71"/>
      <c r="BX27" s="52"/>
      <c r="BY27" s="51"/>
      <c r="BZ27" s="50"/>
      <c r="CA27" s="58" t="s">
        <v>8</v>
      </c>
      <c r="CB27" s="59"/>
      <c r="CC27" s="83" t="s">
        <v>16</v>
      </c>
      <c r="CD27" s="80" t="str">
        <f>IF(VLOOKUP(CD60,入力用!$A$5:$P$49,9,FALSE)="","",VLOOKUP(CD60,入力用!$A$5:$P$49,9,FALSE))</f>
        <v/>
      </c>
      <c r="CE27" s="80" t="str">
        <f>IF(VLOOKUP(CE60,入力用!$A$5:$P$49,9,FALSE)="","",VLOOKUP(CE60,入力用!$A$5:$P$49,9,FALSE))</f>
        <v/>
      </c>
      <c r="CF27" s="80" t="str">
        <f>IF(VLOOKUP(CF60,入力用!$A$5:$P$49,9,FALSE)="","",VLOOKUP(CF60,入力用!$A$5:$P$49,9,FALSE))</f>
        <v/>
      </c>
      <c r="CG27" s="80" t="str">
        <f>IF(VLOOKUP(CG60,入力用!$A$5:$P$49,9,FALSE)="","",VLOOKUP(CG60,入力用!$A$5:$P$49,9,FALSE))</f>
        <v/>
      </c>
      <c r="CH27" s="80" t="str">
        <f>IF(VLOOKUP(CH60,入力用!$A$5:$P$49,9,FALSE)="","",VLOOKUP(CH60,入力用!$A$5:$P$49,9,FALSE))</f>
        <v/>
      </c>
      <c r="CI27" s="80" t="str">
        <f>IF(VLOOKUP(CI60,入力用!$A$5:$P$49,9,FALSE)="","",VLOOKUP(CI60,入力用!$A$5:$P$49,9,FALSE))</f>
        <v/>
      </c>
      <c r="CJ27" s="80" t="str">
        <f>IF(VLOOKUP(CJ60,入力用!$A$5:$P$49,9,FALSE)="","",VLOOKUP(CJ60,入力用!$A$5:$P$49,9,FALSE))</f>
        <v/>
      </c>
      <c r="CK27" s="80" t="str">
        <f>IF(VLOOKUP(CK60,入力用!$A$5:$P$49,9,FALSE)="","",VLOOKUP(CK60,入力用!$A$5:$P$49,9,FALSE))</f>
        <v/>
      </c>
      <c r="CL27" s="80" t="str">
        <f>IF(VLOOKUP(CL60,入力用!$A$5:$P$49,9,FALSE)="","",VLOOKUP(CL60,入力用!$A$5:$P$49,9,FALSE))</f>
        <v/>
      </c>
      <c r="CM27" s="80" t="str">
        <f>IF(VLOOKUP(CM60,入力用!$A$5:$P$49,9,FALSE)="","",VLOOKUP(CM60,入力用!$A$5:$P$49,9,FALSE))</f>
        <v/>
      </c>
      <c r="CN27" s="80" t="str">
        <f>IF(VLOOKUP(CN60,入力用!$A$5:$P$49,9,FALSE)="","",VLOOKUP(CN60,入力用!$A$5:$P$49,9,FALSE))</f>
        <v/>
      </c>
      <c r="CO27" s="81" t="str">
        <f>IF(VLOOKUP(CO60,入力用!$A$5:$P$49,9,FALSE)="","",VLOOKUP(CO60,入力用!$A$5:$P$49,9,FALSE))</f>
        <v/>
      </c>
      <c r="CP27" s="74"/>
      <c r="CQ27" s="70"/>
      <c r="CR27" s="71"/>
      <c r="CS27" s="52"/>
      <c r="CT27" s="51"/>
      <c r="CU27" s="50"/>
      <c r="CV27" s="58" t="s">
        <v>8</v>
      </c>
      <c r="CW27" s="59"/>
      <c r="CX27" s="83" t="s">
        <v>16</v>
      </c>
      <c r="CY27" s="80" t="str">
        <f>IF(VLOOKUP(CY60,入力用!$A$5:$P$49,9,FALSE)="","",VLOOKUP(CY60,入力用!$A$5:$P$49,9,FALSE))</f>
        <v/>
      </c>
      <c r="CZ27" s="80" t="str">
        <f>IF(VLOOKUP(CZ60,入力用!$A$5:$P$49,9,FALSE)="","",VLOOKUP(CZ60,入力用!$A$5:$P$49,9,FALSE))</f>
        <v/>
      </c>
      <c r="DA27" s="80" t="str">
        <f>IF(VLOOKUP(DA60,入力用!$A$5:$P$49,9,FALSE)="","",VLOOKUP(DA60,入力用!$A$5:$P$49,9,FALSE))</f>
        <v/>
      </c>
      <c r="DB27" s="80" t="str">
        <f>IF(VLOOKUP(DB60,入力用!$A$5:$P$49,9,FALSE)="","",VLOOKUP(DB60,入力用!$A$5:$P$49,9,FALSE))</f>
        <v/>
      </c>
      <c r="DC27" s="80" t="str">
        <f>IF(VLOOKUP(DC60,入力用!$A$5:$P$49,9,FALSE)="","",VLOOKUP(DC60,入力用!$A$5:$P$49,9,FALSE))</f>
        <v/>
      </c>
      <c r="DD27" s="80" t="str">
        <f>IF(VLOOKUP(DD60,入力用!$A$5:$P$49,9,FALSE)="","",VLOOKUP(DD60,入力用!$A$5:$P$49,9,FALSE))</f>
        <v/>
      </c>
      <c r="DE27" s="80" t="str">
        <f>IF(VLOOKUP(DE60,入力用!$A$5:$P$49,9,FALSE)="","",VLOOKUP(DE60,入力用!$A$5:$P$49,9,FALSE))</f>
        <v/>
      </c>
      <c r="DF27" s="80" t="str">
        <f>IF(VLOOKUP(DF60,入力用!$A$5:$P$49,9,FALSE)="","",VLOOKUP(DF60,入力用!$A$5:$P$49,9,FALSE))</f>
        <v/>
      </c>
      <c r="DG27" s="80" t="str">
        <f>IF(VLOOKUP(DG60,入力用!$A$5:$P$49,9,FALSE)="","",VLOOKUP(DG60,入力用!$A$5:$P$49,9,FALSE))</f>
        <v/>
      </c>
      <c r="DH27" s="80" t="str">
        <f>IF(VLOOKUP(DH60,入力用!$A$5:$P$49,9,FALSE)="","",VLOOKUP(DH60,入力用!$A$5:$P$49,9,FALSE))</f>
        <v/>
      </c>
      <c r="DI27" s="80" t="str">
        <f>IF(VLOOKUP(DI60,入力用!$A$5:$P$49,9,FALSE)="","",VLOOKUP(DI60,入力用!$A$5:$P$49,9,FALSE))</f>
        <v/>
      </c>
      <c r="DJ27" s="81" t="str">
        <f>IF(VLOOKUP(DJ60,入力用!$A$5:$P$49,9,FALSE)="","",VLOOKUP(DJ60,入力用!$A$5:$P$49,9,FALSE))</f>
        <v/>
      </c>
      <c r="DK27" s="74"/>
      <c r="DL27" s="70"/>
      <c r="DM27" s="71"/>
    </row>
    <row r="28" spans="1:117" ht="13.5" customHeight="1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BC28" s="52"/>
      <c r="BD28" s="51"/>
      <c r="BE28" s="50"/>
      <c r="BF28" s="59"/>
      <c r="BG28" s="59"/>
      <c r="BH28" s="83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9"/>
      <c r="BU28" s="74"/>
      <c r="BV28" s="70"/>
      <c r="BW28" s="71"/>
      <c r="BX28" s="52"/>
      <c r="BY28" s="51"/>
      <c r="BZ28" s="50"/>
      <c r="CA28" s="59"/>
      <c r="CB28" s="59"/>
      <c r="CC28" s="83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1"/>
      <c r="CP28" s="74"/>
      <c r="CQ28" s="70"/>
      <c r="CR28" s="71"/>
      <c r="CS28" s="52"/>
      <c r="CT28" s="51"/>
      <c r="CU28" s="50"/>
      <c r="CV28" s="59"/>
      <c r="CW28" s="59"/>
      <c r="CX28" s="83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1"/>
      <c r="DK28" s="74"/>
      <c r="DL28" s="70"/>
      <c r="DM28" s="71"/>
    </row>
    <row r="29" spans="1:117" ht="13.5" customHeight="1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BC29" s="52"/>
      <c r="BD29" s="51"/>
      <c r="BE29" s="50"/>
      <c r="BF29" s="59"/>
      <c r="BG29" s="59"/>
      <c r="BH29" s="83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9"/>
      <c r="BU29" s="74"/>
      <c r="BV29" s="70"/>
      <c r="BW29" s="71"/>
      <c r="BX29" s="52"/>
      <c r="BY29" s="51"/>
      <c r="BZ29" s="50"/>
      <c r="CA29" s="59"/>
      <c r="CB29" s="59"/>
      <c r="CC29" s="83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1"/>
      <c r="CP29" s="74"/>
      <c r="CQ29" s="70"/>
      <c r="CR29" s="71"/>
      <c r="CS29" s="52"/>
      <c r="CT29" s="51"/>
      <c r="CU29" s="50"/>
      <c r="CV29" s="59"/>
      <c r="CW29" s="59"/>
      <c r="CX29" s="83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1"/>
      <c r="DK29" s="74"/>
      <c r="DL29" s="70"/>
      <c r="DM29" s="71"/>
    </row>
    <row r="30" spans="1:117" ht="13.5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4"/>
      <c r="Z30" s="5"/>
      <c r="AA30" s="5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48"/>
      <c r="AM30" s="48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BC30" s="52"/>
      <c r="BD30" s="51"/>
      <c r="BE30" s="50"/>
      <c r="BF30" s="59"/>
      <c r="BG30" s="59"/>
      <c r="BH30" s="82" t="s">
        <v>70</v>
      </c>
      <c r="BI30" s="78">
        <f>IF(VLOOKUP(BI60,入力用!$A$5:$P$49,8,FALSE)="","",VLOOKUP(BI60,入力用!$A$5:$P$49,8,FALSE))</f>
        <v>5000</v>
      </c>
      <c r="BJ30" s="78">
        <f>IF(VLOOKUP(BJ60,入力用!$A$5:$P$49,8,FALSE)="","",VLOOKUP(BJ60,入力用!$A$5:$P$49,8,FALSE))</f>
        <v>10000</v>
      </c>
      <c r="BK30" s="78">
        <f>IF(VLOOKUP(BK60,入力用!$A$5:$P$49,8,FALSE)="","",VLOOKUP(BK60,入力用!$A$5:$P$49,8,FALSE))</f>
        <v>5000</v>
      </c>
      <c r="BL30" s="78" t="str">
        <f>IF(VLOOKUP(BL60,入力用!$A$5:$P$49,8,FALSE)="","",VLOOKUP(BL60,入力用!$A$5:$P$49,8,FALSE))</f>
        <v/>
      </c>
      <c r="BM30" s="78" t="str">
        <f>IF(VLOOKUP(BM60,入力用!$A$5:$P$49,8,FALSE)="","",VLOOKUP(BM60,入力用!$A$5:$P$49,8,FALSE))</f>
        <v/>
      </c>
      <c r="BN30" s="78" t="str">
        <f>IF(VLOOKUP(BN60,入力用!$A$5:$P$49,8,FALSE)="","",VLOOKUP(BN60,入力用!$A$5:$P$49,8,FALSE))</f>
        <v/>
      </c>
      <c r="BO30" s="78" t="str">
        <f>IF(VLOOKUP(BO60,入力用!$A$5:$P$49,8,FALSE)="","",VLOOKUP(BO60,入力用!$A$5:$P$49,8,FALSE))</f>
        <v/>
      </c>
      <c r="BP30" s="78" t="str">
        <f>IF(VLOOKUP(BP60,入力用!$A$5:$P$49,8,FALSE)="","",VLOOKUP(BP60,入力用!$A$5:$P$49,8,FALSE))</f>
        <v/>
      </c>
      <c r="BQ30" s="78" t="str">
        <f>IF(VLOOKUP(BQ60,入力用!$A$5:$P$49,8,FALSE)="","",VLOOKUP(BQ60,入力用!$A$5:$P$49,8,FALSE))</f>
        <v/>
      </c>
      <c r="BR30" s="78" t="str">
        <f>IF(VLOOKUP(BR60,入力用!$A$5:$P$49,8,FALSE)="","",VLOOKUP(BR60,入力用!$A$5:$P$49,8,FALSE))</f>
        <v/>
      </c>
      <c r="BS30" s="78" t="str">
        <f>IF(VLOOKUP(BS60,入力用!$A$5:$P$49,8,FALSE)="","",VLOOKUP(BS60,入力用!$A$5:$P$49,8,FALSE))</f>
        <v/>
      </c>
      <c r="BT30" s="79" t="str">
        <f>IF(VLOOKUP(BT60,入力用!$A$5:$P$49,8,FALSE)="","",VLOOKUP(BT60,入力用!$A$5:$P$49,8,FALSE))</f>
        <v/>
      </c>
      <c r="BU30" s="74"/>
      <c r="BV30" s="70"/>
      <c r="BW30" s="71"/>
      <c r="BX30" s="52"/>
      <c r="BY30" s="51"/>
      <c r="BZ30" s="50"/>
      <c r="CA30" s="59"/>
      <c r="CB30" s="59"/>
      <c r="CC30" s="83" t="s">
        <v>17</v>
      </c>
      <c r="CD30" s="80" t="str">
        <f>IF(VLOOKUP(CD60,入力用!$A$5:$P$49,8,FALSE)="","",VLOOKUP(CD60,入力用!$A$5:$P$49,8,FALSE))</f>
        <v/>
      </c>
      <c r="CE30" s="80" t="str">
        <f>IF(VLOOKUP(CE60,入力用!$A$5:$P$49,8,FALSE)="","",VLOOKUP(CE60,入力用!$A$5:$P$49,8,FALSE))</f>
        <v/>
      </c>
      <c r="CF30" s="80" t="str">
        <f>IF(VLOOKUP(CF60,入力用!$A$5:$P$49,8,FALSE)="","",VLOOKUP(CF60,入力用!$A$5:$P$49,8,FALSE))</f>
        <v/>
      </c>
      <c r="CG30" s="80" t="str">
        <f>IF(VLOOKUP(CG60,入力用!$A$5:$P$49,8,FALSE)="","",VLOOKUP(CG60,入力用!$A$5:$P$49,8,FALSE))</f>
        <v/>
      </c>
      <c r="CH30" s="80" t="str">
        <f>IF(VLOOKUP(CH60,入力用!$A$5:$P$49,8,FALSE)="","",VLOOKUP(CH60,入力用!$A$5:$P$49,8,FALSE))</f>
        <v/>
      </c>
      <c r="CI30" s="80" t="str">
        <f>IF(VLOOKUP(CI60,入力用!$A$5:$P$49,8,FALSE)="","",VLOOKUP(CI60,入力用!$A$5:$P$49,8,FALSE))</f>
        <v/>
      </c>
      <c r="CJ30" s="80" t="str">
        <f>IF(VLOOKUP(CJ60,入力用!$A$5:$P$49,8,FALSE)="","",VLOOKUP(CJ60,入力用!$A$5:$P$49,8,FALSE))</f>
        <v/>
      </c>
      <c r="CK30" s="80" t="str">
        <f>IF(VLOOKUP(CK60,入力用!$A$5:$P$49,8,FALSE)="","",VLOOKUP(CK60,入力用!$A$5:$P$49,8,FALSE))</f>
        <v/>
      </c>
      <c r="CL30" s="80" t="str">
        <f>IF(VLOOKUP(CL60,入力用!$A$5:$P$49,8,FALSE)="","",VLOOKUP(CL60,入力用!$A$5:$P$49,8,FALSE))</f>
        <v/>
      </c>
      <c r="CM30" s="80" t="str">
        <f>IF(VLOOKUP(CM60,入力用!$A$5:$P$49,8,FALSE)="","",VLOOKUP(CM60,入力用!$A$5:$P$49,8,FALSE))</f>
        <v/>
      </c>
      <c r="CN30" s="80" t="str">
        <f>IF(VLOOKUP(CN60,入力用!$A$5:$P$49,8,FALSE)="","",VLOOKUP(CN60,入力用!$A$5:$P$49,8,FALSE))</f>
        <v/>
      </c>
      <c r="CO30" s="81" t="str">
        <f>IF(VLOOKUP(CO60,入力用!$A$5:$P$49,8,FALSE)="","",VLOOKUP(CO60,入力用!$A$5:$P$49,8,FALSE))</f>
        <v/>
      </c>
      <c r="CP30" s="74"/>
      <c r="CQ30" s="70"/>
      <c r="CR30" s="71"/>
      <c r="CS30" s="52"/>
      <c r="CT30" s="51"/>
      <c r="CU30" s="50"/>
      <c r="CV30" s="59"/>
      <c r="CW30" s="59"/>
      <c r="CX30" s="83" t="s">
        <v>17</v>
      </c>
      <c r="CY30" s="80" t="str">
        <f>IF(VLOOKUP(CY60,入力用!$A$5:$P$49,8,FALSE)="","",VLOOKUP(CY60,入力用!$A$5:$P$49,8,FALSE))</f>
        <v/>
      </c>
      <c r="CZ30" s="80" t="str">
        <f>IF(VLOOKUP(CZ60,入力用!$A$5:$P$49,8,FALSE)="","",VLOOKUP(CZ60,入力用!$A$5:$P$49,8,FALSE))</f>
        <v/>
      </c>
      <c r="DA30" s="80" t="str">
        <f>IF(VLOOKUP(DA60,入力用!$A$5:$P$49,8,FALSE)="","",VLOOKUP(DA60,入力用!$A$5:$P$49,8,FALSE))</f>
        <v/>
      </c>
      <c r="DB30" s="80" t="str">
        <f>IF(VLOOKUP(DB60,入力用!$A$5:$P$49,8,FALSE)="","",VLOOKUP(DB60,入力用!$A$5:$P$49,8,FALSE))</f>
        <v/>
      </c>
      <c r="DC30" s="80" t="str">
        <f>IF(VLOOKUP(DC60,入力用!$A$5:$P$49,8,FALSE)="","",VLOOKUP(DC60,入力用!$A$5:$P$49,8,FALSE))</f>
        <v/>
      </c>
      <c r="DD30" s="80" t="str">
        <f>IF(VLOOKUP(DD60,入力用!$A$5:$P$49,8,FALSE)="","",VLOOKUP(DD60,入力用!$A$5:$P$49,8,FALSE))</f>
        <v/>
      </c>
      <c r="DE30" s="80" t="str">
        <f>IF(VLOOKUP(DE60,入力用!$A$5:$P$49,8,FALSE)="","",VLOOKUP(DE60,入力用!$A$5:$P$49,8,FALSE))</f>
        <v/>
      </c>
      <c r="DF30" s="80" t="str">
        <f>IF(VLOOKUP(DF60,入力用!$A$5:$P$49,8,FALSE)="","",VLOOKUP(DF60,入力用!$A$5:$P$49,8,FALSE))</f>
        <v/>
      </c>
      <c r="DG30" s="80" t="str">
        <f>IF(VLOOKUP(DG60,入力用!$A$5:$P$49,8,FALSE)="","",VLOOKUP(DG60,入力用!$A$5:$P$49,8,FALSE))</f>
        <v/>
      </c>
      <c r="DH30" s="80" t="str">
        <f>IF(VLOOKUP(DH60,入力用!$A$5:$P$49,8,FALSE)="","",VLOOKUP(DH60,入力用!$A$5:$P$49,8,FALSE))</f>
        <v/>
      </c>
      <c r="DI30" s="80" t="str">
        <f>IF(VLOOKUP(DI60,入力用!$A$5:$P$49,8,FALSE)="","",VLOOKUP(DI60,入力用!$A$5:$P$49,8,FALSE))</f>
        <v/>
      </c>
      <c r="DJ30" s="81" t="str">
        <f>IF(VLOOKUP(DJ60,入力用!$A$5:$P$49,8,FALSE)="","",VLOOKUP(DJ60,入力用!$A$5:$P$49,8,FALSE))</f>
        <v/>
      </c>
      <c r="DK30" s="74"/>
      <c r="DL30" s="70"/>
      <c r="DM30" s="71"/>
    </row>
    <row r="31" spans="1:117" ht="13.5" customHeight="1" x14ac:dyDescent="0.1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40" t="s">
        <v>32</v>
      </c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7"/>
      <c r="Z31" s="46" t="s">
        <v>30</v>
      </c>
      <c r="AA31" s="46"/>
      <c r="AB31" s="47">
        <f>IFERROR(Y61+Y62,"")</f>
        <v>23750</v>
      </c>
      <c r="AC31" s="47"/>
      <c r="AD31" s="47"/>
      <c r="AE31" s="47"/>
      <c r="AF31" s="47"/>
      <c r="AG31" s="47"/>
      <c r="AH31" s="47"/>
      <c r="AI31" s="47"/>
      <c r="AJ31" s="47"/>
      <c r="AK31" s="47"/>
      <c r="AL31" s="46" t="s">
        <v>31</v>
      </c>
      <c r="AM31" s="46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BC31" s="52"/>
      <c r="BD31" s="51"/>
      <c r="BE31" s="50"/>
      <c r="BF31" s="59"/>
      <c r="BG31" s="59"/>
      <c r="BH31" s="83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9"/>
      <c r="BU31" s="74"/>
      <c r="BV31" s="70"/>
      <c r="BW31" s="71"/>
      <c r="BX31" s="52"/>
      <c r="BY31" s="51"/>
      <c r="BZ31" s="50"/>
      <c r="CA31" s="59"/>
      <c r="CB31" s="59"/>
      <c r="CC31" s="83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1"/>
      <c r="CP31" s="74"/>
      <c r="CQ31" s="70"/>
      <c r="CR31" s="71"/>
      <c r="CS31" s="52"/>
      <c r="CT31" s="51"/>
      <c r="CU31" s="50"/>
      <c r="CV31" s="59"/>
      <c r="CW31" s="59"/>
      <c r="CX31" s="83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1"/>
      <c r="DK31" s="74"/>
      <c r="DL31" s="70"/>
      <c r="DM31" s="71"/>
    </row>
    <row r="32" spans="1:117" ht="13.5" customHeight="1" x14ac:dyDescent="0.15">
      <c r="A32" s="7"/>
      <c r="B32" s="7"/>
      <c r="C32" s="7"/>
      <c r="D32" s="7"/>
      <c r="E32" s="7"/>
      <c r="F32" s="7"/>
      <c r="G32" s="7" t="s">
        <v>49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BC32" s="52"/>
      <c r="BD32" s="51"/>
      <c r="BE32" s="50"/>
      <c r="BF32" s="60"/>
      <c r="BG32" s="59"/>
      <c r="BH32" s="83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9"/>
      <c r="BU32" s="74"/>
      <c r="BV32" s="70"/>
      <c r="BW32" s="71"/>
      <c r="BX32" s="52"/>
      <c r="BY32" s="51"/>
      <c r="BZ32" s="50"/>
      <c r="CA32" s="60"/>
      <c r="CB32" s="59"/>
      <c r="CC32" s="83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1"/>
      <c r="CP32" s="74"/>
      <c r="CQ32" s="70"/>
      <c r="CR32" s="71"/>
      <c r="CS32" s="52"/>
      <c r="CT32" s="51"/>
      <c r="CU32" s="50"/>
      <c r="CV32" s="60"/>
      <c r="CW32" s="59"/>
      <c r="CX32" s="83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1"/>
      <c r="DK32" s="74"/>
      <c r="DL32" s="70"/>
      <c r="DM32" s="71"/>
    </row>
    <row r="33" spans="1:117" ht="13.5" customHeight="1" x14ac:dyDescent="0.1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BC33" s="52"/>
      <c r="BD33" s="51"/>
      <c r="BE33" s="50"/>
      <c r="BF33" s="61" t="str">
        <f>IF(入力用!B2="","",入力用!B2)</f>
        <v>00-11111</v>
      </c>
      <c r="BG33" s="59"/>
      <c r="BH33" s="82" t="s">
        <v>36</v>
      </c>
      <c r="BI33" s="78">
        <f>IF(VLOOKUP(BI60,入力用!$A$5:$P$49,7,FALSE)="","",VLOOKUP(BI60,入力用!$A$5:$P$49,7,FALSE))</f>
        <v>5000</v>
      </c>
      <c r="BJ33" s="78">
        <f>IF(VLOOKUP(BJ60,入力用!$A$5:$P$49,7,FALSE)="","",VLOOKUP(BJ60,入力用!$A$5:$P$49,7,FALSE))</f>
        <v>10000</v>
      </c>
      <c r="BK33" s="78" t="str">
        <f>IF(VLOOKUP(BK60,入力用!$A$5:$P$49,7,FALSE)="","",VLOOKUP(BK60,入力用!$A$5:$P$49,7,FALSE))</f>
        <v/>
      </c>
      <c r="BL33" s="78" t="str">
        <f>IF(VLOOKUP(BL60,入力用!$A$5:$P$49,7,FALSE)="","",VLOOKUP(BL60,入力用!$A$5:$P$49,7,FALSE))</f>
        <v/>
      </c>
      <c r="BM33" s="78" t="str">
        <f>IF(VLOOKUP(BM60,入力用!$A$5:$P$49,7,FALSE)="","",VLOOKUP(BM60,入力用!$A$5:$P$49,7,FALSE))</f>
        <v/>
      </c>
      <c r="BN33" s="78" t="str">
        <f>IF(VLOOKUP(BN60,入力用!$A$5:$P$49,7,FALSE)="","",VLOOKUP(BN60,入力用!$A$5:$P$49,7,FALSE))</f>
        <v/>
      </c>
      <c r="BO33" s="78" t="str">
        <f>IF(VLOOKUP(BO60,入力用!$A$5:$P$49,7,FALSE)="","",VLOOKUP(BO60,入力用!$A$5:$P$49,7,FALSE))</f>
        <v/>
      </c>
      <c r="BP33" s="78" t="str">
        <f>IF(VLOOKUP(BP60,入力用!$A$5:$P$49,7,FALSE)="","",VLOOKUP(BP60,入力用!$A$5:$P$49,7,FALSE))</f>
        <v/>
      </c>
      <c r="BQ33" s="78" t="str">
        <f>IF(VLOOKUP(BQ60,入力用!$A$5:$P$49,7,FALSE)="","",VLOOKUP(BQ60,入力用!$A$5:$P$49,7,FALSE))</f>
        <v/>
      </c>
      <c r="BR33" s="78" t="str">
        <f>IF(VLOOKUP(BR60,入力用!$A$5:$P$49,7,FALSE)="","",VLOOKUP(BR60,入力用!$A$5:$P$49,7,FALSE))</f>
        <v/>
      </c>
      <c r="BS33" s="78" t="str">
        <f>IF(VLOOKUP(BS60,入力用!$A$5:$P$49,7,FALSE)="","",VLOOKUP(BS60,入力用!$A$5:$P$49,7,FALSE))</f>
        <v/>
      </c>
      <c r="BT33" s="79" t="str">
        <f>IF(VLOOKUP(BT60,入力用!$A$5:$P$49,7,FALSE)="","",VLOOKUP(BT60,入力用!$A$5:$P$49,7,FALSE))</f>
        <v/>
      </c>
      <c r="BU33" s="74"/>
      <c r="BV33" s="70"/>
      <c r="BW33" s="71"/>
      <c r="BX33" s="52"/>
      <c r="BY33" s="51"/>
      <c r="BZ33" s="50"/>
      <c r="CA33" s="61" t="str">
        <f>BF33</f>
        <v>00-11111</v>
      </c>
      <c r="CB33" s="59"/>
      <c r="CC33" s="83" t="s">
        <v>18</v>
      </c>
      <c r="CD33" s="80" t="str">
        <f>IF(VLOOKUP(CD60,入力用!$A$5:$P$49,7,FALSE)="","",VLOOKUP(CD60,入力用!$A$5:$P$49,7,FALSE))</f>
        <v/>
      </c>
      <c r="CE33" s="80" t="str">
        <f>IF(VLOOKUP(CE60,入力用!$A$5:$P$49,7,FALSE)="","",VLOOKUP(CE60,入力用!$A$5:$P$49,7,FALSE))</f>
        <v/>
      </c>
      <c r="CF33" s="80" t="str">
        <f>IF(VLOOKUP(CF60,入力用!$A$5:$P$49,7,FALSE)="","",VLOOKUP(CF60,入力用!$A$5:$P$49,7,FALSE))</f>
        <v/>
      </c>
      <c r="CG33" s="80" t="str">
        <f>IF(VLOOKUP(CG60,入力用!$A$5:$P$49,7,FALSE)="","",VLOOKUP(CG60,入力用!$A$5:$P$49,7,FALSE))</f>
        <v/>
      </c>
      <c r="CH33" s="80" t="str">
        <f>IF(VLOOKUP(CH60,入力用!$A$5:$P$49,7,FALSE)="","",VLOOKUP(CH60,入力用!$A$5:$P$49,7,FALSE))</f>
        <v/>
      </c>
      <c r="CI33" s="80" t="str">
        <f>IF(VLOOKUP(CI60,入力用!$A$5:$P$49,7,FALSE)="","",VLOOKUP(CI60,入力用!$A$5:$P$49,7,FALSE))</f>
        <v/>
      </c>
      <c r="CJ33" s="80" t="str">
        <f>IF(VLOOKUP(CJ60,入力用!$A$5:$P$49,7,FALSE)="","",VLOOKUP(CJ60,入力用!$A$5:$P$49,7,FALSE))</f>
        <v/>
      </c>
      <c r="CK33" s="80" t="str">
        <f>IF(VLOOKUP(CK60,入力用!$A$5:$P$49,7,FALSE)="","",VLOOKUP(CK60,入力用!$A$5:$P$49,7,FALSE))</f>
        <v/>
      </c>
      <c r="CL33" s="80" t="str">
        <f>IF(VLOOKUP(CL60,入力用!$A$5:$P$49,7,FALSE)="","",VLOOKUP(CL60,入力用!$A$5:$P$49,7,FALSE))</f>
        <v/>
      </c>
      <c r="CM33" s="80" t="str">
        <f>IF(VLOOKUP(CM60,入力用!$A$5:$P$49,7,FALSE)="","",VLOOKUP(CM60,入力用!$A$5:$P$49,7,FALSE))</f>
        <v/>
      </c>
      <c r="CN33" s="80" t="str">
        <f>IF(VLOOKUP(CN60,入力用!$A$5:$P$49,7,FALSE)="","",VLOOKUP(CN60,入力用!$A$5:$P$49,7,FALSE))</f>
        <v/>
      </c>
      <c r="CO33" s="81" t="str">
        <f>IF(VLOOKUP(CO60,入力用!$A$5:$P$49,7,FALSE)="","",VLOOKUP(CO60,入力用!$A$5:$P$49,7,FALSE))</f>
        <v/>
      </c>
      <c r="CP33" s="74"/>
      <c r="CQ33" s="70"/>
      <c r="CR33" s="71"/>
      <c r="CS33" s="52"/>
      <c r="CT33" s="51"/>
      <c r="CU33" s="50"/>
      <c r="CV33" s="61" t="str">
        <f>BF33</f>
        <v>00-11111</v>
      </c>
      <c r="CW33" s="59"/>
      <c r="CX33" s="83" t="s">
        <v>18</v>
      </c>
      <c r="CY33" s="80" t="str">
        <f>IF(VLOOKUP(CY60,入力用!$A$5:$P$49,7,FALSE)="","",VLOOKUP(CY60,入力用!$A$5:$P$49,7,FALSE))</f>
        <v/>
      </c>
      <c r="CZ33" s="80" t="str">
        <f>IF(VLOOKUP(CZ60,入力用!$A$5:$P$49,7,FALSE)="","",VLOOKUP(CZ60,入力用!$A$5:$P$49,7,FALSE))</f>
        <v/>
      </c>
      <c r="DA33" s="80" t="str">
        <f>IF(VLOOKUP(DA60,入力用!$A$5:$P$49,7,FALSE)="","",VLOOKUP(DA60,入力用!$A$5:$P$49,7,FALSE))</f>
        <v/>
      </c>
      <c r="DB33" s="80" t="str">
        <f>IF(VLOOKUP(DB60,入力用!$A$5:$P$49,7,FALSE)="","",VLOOKUP(DB60,入力用!$A$5:$P$49,7,FALSE))</f>
        <v/>
      </c>
      <c r="DC33" s="80" t="str">
        <f>IF(VLOOKUP(DC60,入力用!$A$5:$P$49,7,FALSE)="","",VLOOKUP(DC60,入力用!$A$5:$P$49,7,FALSE))</f>
        <v/>
      </c>
      <c r="DD33" s="80" t="str">
        <f>IF(VLOOKUP(DD60,入力用!$A$5:$P$49,7,FALSE)="","",VLOOKUP(DD60,入力用!$A$5:$P$49,7,FALSE))</f>
        <v/>
      </c>
      <c r="DE33" s="80" t="str">
        <f>IF(VLOOKUP(DE60,入力用!$A$5:$P$49,7,FALSE)="","",VLOOKUP(DE60,入力用!$A$5:$P$49,7,FALSE))</f>
        <v/>
      </c>
      <c r="DF33" s="80" t="str">
        <f>IF(VLOOKUP(DF60,入力用!$A$5:$P$49,7,FALSE)="","",VLOOKUP(DF60,入力用!$A$5:$P$49,7,FALSE))</f>
        <v/>
      </c>
      <c r="DG33" s="80" t="str">
        <f>IF(VLOOKUP(DG60,入力用!$A$5:$P$49,7,FALSE)="","",VLOOKUP(DG60,入力用!$A$5:$P$49,7,FALSE))</f>
        <v/>
      </c>
      <c r="DH33" s="80" t="str">
        <f>IF(VLOOKUP(DH60,入力用!$A$5:$P$49,7,FALSE)="","",VLOOKUP(DH60,入力用!$A$5:$P$49,7,FALSE))</f>
        <v/>
      </c>
      <c r="DI33" s="80" t="str">
        <f>IF(VLOOKUP(DI60,入力用!$A$5:$P$49,7,FALSE)="","",VLOOKUP(DI60,入力用!$A$5:$P$49,7,FALSE))</f>
        <v/>
      </c>
      <c r="DJ33" s="81" t="str">
        <f>IF(VLOOKUP(DJ60,入力用!$A$5:$P$49,7,FALSE)="","",VLOOKUP(DJ60,入力用!$A$5:$P$49,7,FALSE))</f>
        <v/>
      </c>
      <c r="DK33" s="74"/>
      <c r="DL33" s="70"/>
      <c r="DM33" s="71"/>
    </row>
    <row r="34" spans="1:117" ht="13.5" customHeight="1" x14ac:dyDescent="0.15">
      <c r="A34" s="7" t="s">
        <v>33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BC34" s="52"/>
      <c r="BD34" s="51"/>
      <c r="BE34" s="50"/>
      <c r="BF34" s="62"/>
      <c r="BG34" s="59"/>
      <c r="BH34" s="83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9"/>
      <c r="BU34" s="74"/>
      <c r="BV34" s="70"/>
      <c r="BW34" s="71"/>
      <c r="BX34" s="52"/>
      <c r="BY34" s="51"/>
      <c r="BZ34" s="50"/>
      <c r="CA34" s="62"/>
      <c r="CB34" s="59"/>
      <c r="CC34" s="83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1"/>
      <c r="CP34" s="74"/>
      <c r="CQ34" s="70"/>
      <c r="CR34" s="71"/>
      <c r="CS34" s="52"/>
      <c r="CT34" s="51"/>
      <c r="CU34" s="50"/>
      <c r="CV34" s="62"/>
      <c r="CW34" s="59"/>
      <c r="CX34" s="83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1"/>
      <c r="DK34" s="74"/>
      <c r="DL34" s="70"/>
      <c r="DM34" s="71"/>
    </row>
    <row r="35" spans="1:117" ht="13.5" customHeight="1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BC35" s="52"/>
      <c r="BD35" s="51"/>
      <c r="BE35" s="50"/>
      <c r="BF35" s="62"/>
      <c r="BG35" s="59"/>
      <c r="BH35" s="83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9"/>
      <c r="BU35" s="74"/>
      <c r="BV35" s="70"/>
      <c r="BW35" s="71"/>
      <c r="BX35" s="52"/>
      <c r="BY35" s="51"/>
      <c r="BZ35" s="50"/>
      <c r="CA35" s="62"/>
      <c r="CB35" s="59"/>
      <c r="CC35" s="83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1"/>
      <c r="CP35" s="74"/>
      <c r="CQ35" s="70"/>
      <c r="CR35" s="71"/>
      <c r="CS35" s="52"/>
      <c r="CT35" s="51"/>
      <c r="CU35" s="50"/>
      <c r="CV35" s="62"/>
      <c r="CW35" s="59"/>
      <c r="CX35" s="83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1"/>
      <c r="DK35" s="74"/>
      <c r="DL35" s="70"/>
      <c r="DM35" s="71"/>
    </row>
    <row r="36" spans="1:117" ht="13.5" customHeight="1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BC36" s="52"/>
      <c r="BD36" s="51"/>
      <c r="BE36" s="50"/>
      <c r="BF36" s="62"/>
      <c r="BG36" s="59"/>
      <c r="BH36" s="82" t="s">
        <v>69</v>
      </c>
      <c r="BI36" s="78" t="str">
        <f>IF(VLOOKUP(BI60,入力用!$A$5:$P$49,6,FALSE)="","",VLOOKUP(BI60,入力用!$A$5:$P$49,6,FALSE))</f>
        <v/>
      </c>
      <c r="BJ36" s="78" t="str">
        <f>IF(VLOOKUP(BJ60,入力用!$A$5:$P$49,6,FALSE)="","",VLOOKUP(BJ60,入力用!$A$5:$P$49,6,FALSE))</f>
        <v/>
      </c>
      <c r="BK36" s="78" t="str">
        <f>IF(VLOOKUP(BK60,入力用!$A$5:$P$49,6,FALSE)="","",VLOOKUP(BK60,入力用!$A$5:$P$49,6,FALSE))</f>
        <v/>
      </c>
      <c r="BL36" s="78" t="str">
        <f>IF(VLOOKUP(BL60,入力用!$A$5:$P$49,6,FALSE)="","",VLOOKUP(BL60,入力用!$A$5:$P$49,6,FALSE))</f>
        <v/>
      </c>
      <c r="BM36" s="78" t="str">
        <f>IF(VLOOKUP(BM60,入力用!$A$5:$P$49,6,FALSE)="","",VLOOKUP(BM60,入力用!$A$5:$P$49,6,FALSE))</f>
        <v/>
      </c>
      <c r="BN36" s="78" t="str">
        <f>IF(VLOOKUP(BN60,入力用!$A$5:$P$49,6,FALSE)="","",VLOOKUP(BN60,入力用!$A$5:$P$49,6,FALSE))</f>
        <v/>
      </c>
      <c r="BO36" s="78" t="str">
        <f>IF(VLOOKUP(BO60,入力用!$A$5:$P$49,6,FALSE)="","",VLOOKUP(BO60,入力用!$A$5:$P$49,6,FALSE))</f>
        <v/>
      </c>
      <c r="BP36" s="78" t="str">
        <f>IF(VLOOKUP(BP60,入力用!$A$5:$P$49,6,FALSE)="","",VLOOKUP(BP60,入力用!$A$5:$P$49,6,FALSE))</f>
        <v/>
      </c>
      <c r="BQ36" s="78" t="str">
        <f>IF(VLOOKUP(BQ60,入力用!$A$5:$P$49,6,FALSE)="","",VLOOKUP(BQ60,入力用!$A$5:$P$49,6,FALSE))</f>
        <v/>
      </c>
      <c r="BR36" s="78" t="str">
        <f>IF(VLOOKUP(BR60,入力用!$A$5:$P$49,6,FALSE)="","",VLOOKUP(BR60,入力用!$A$5:$P$49,6,FALSE))</f>
        <v/>
      </c>
      <c r="BS36" s="78" t="str">
        <f>IF(VLOOKUP(BS60,入力用!$A$5:$P$49,6,FALSE)="","",VLOOKUP(BS60,入力用!$A$5:$P$49,6,FALSE))</f>
        <v/>
      </c>
      <c r="BT36" s="79" t="str">
        <f>IF(VLOOKUP(BT60,入力用!$A$5:$P$49,6,FALSE)="","",VLOOKUP(BT60,入力用!$A$5:$P$49,6,FALSE))</f>
        <v/>
      </c>
      <c r="BU36" s="74"/>
      <c r="BV36" s="70"/>
      <c r="BW36" s="71"/>
      <c r="BX36" s="52"/>
      <c r="BY36" s="51"/>
      <c r="BZ36" s="50"/>
      <c r="CA36" s="62"/>
      <c r="CB36" s="59"/>
      <c r="CC36" s="83" t="s">
        <v>19</v>
      </c>
      <c r="CD36" s="80" t="str">
        <f>IF(VLOOKUP(CD60,入力用!$A$5:$P$49,6,FALSE)="","",VLOOKUP(CD60,入力用!$A$5:$P$49,6,FALSE))</f>
        <v/>
      </c>
      <c r="CE36" s="80" t="str">
        <f>IF(VLOOKUP(CE60,入力用!$A$5:$P$49,6,FALSE)="","",VLOOKUP(CE60,入力用!$A$5:$P$49,6,FALSE))</f>
        <v/>
      </c>
      <c r="CF36" s="80" t="str">
        <f>IF(VLOOKUP(CF60,入力用!$A$5:$P$49,6,FALSE)="","",VLOOKUP(CF60,入力用!$A$5:$P$49,6,FALSE))</f>
        <v/>
      </c>
      <c r="CG36" s="80" t="str">
        <f>IF(VLOOKUP(CG60,入力用!$A$5:$P$49,6,FALSE)="","",VLOOKUP(CG60,入力用!$A$5:$P$49,6,FALSE))</f>
        <v/>
      </c>
      <c r="CH36" s="80" t="str">
        <f>IF(VLOOKUP(CH60,入力用!$A$5:$P$49,6,FALSE)="","",VLOOKUP(CH60,入力用!$A$5:$P$49,6,FALSE))</f>
        <v/>
      </c>
      <c r="CI36" s="80" t="str">
        <f>IF(VLOOKUP(CI60,入力用!$A$5:$P$49,6,FALSE)="","",VLOOKUP(CI60,入力用!$A$5:$P$49,6,FALSE))</f>
        <v/>
      </c>
      <c r="CJ36" s="80" t="str">
        <f>IF(VLOOKUP(CJ60,入力用!$A$5:$P$49,6,FALSE)="","",VLOOKUP(CJ60,入力用!$A$5:$P$49,6,FALSE))</f>
        <v/>
      </c>
      <c r="CK36" s="80" t="str">
        <f>IF(VLOOKUP(CK60,入力用!$A$5:$P$49,6,FALSE)="","",VLOOKUP(CK60,入力用!$A$5:$P$49,6,FALSE))</f>
        <v/>
      </c>
      <c r="CL36" s="80" t="str">
        <f>IF(VLOOKUP(CL60,入力用!$A$5:$P$49,6,FALSE)="","",VLOOKUP(CL60,入力用!$A$5:$P$49,6,FALSE))</f>
        <v/>
      </c>
      <c r="CM36" s="80" t="str">
        <f>IF(VLOOKUP(CM60,入力用!$A$5:$P$49,6,FALSE)="","",VLOOKUP(CM60,入力用!$A$5:$P$49,6,FALSE))</f>
        <v/>
      </c>
      <c r="CN36" s="80" t="str">
        <f>IF(VLOOKUP(CN60,入力用!$A$5:$P$49,6,FALSE)="","",VLOOKUP(CN60,入力用!$A$5:$P$49,6,FALSE))</f>
        <v/>
      </c>
      <c r="CO36" s="81" t="str">
        <f>IF(VLOOKUP(CO60,入力用!$A$5:$P$49,6,FALSE)="","",VLOOKUP(CO60,入力用!$A$5:$P$49,6,FALSE))</f>
        <v/>
      </c>
      <c r="CP36" s="74"/>
      <c r="CQ36" s="70"/>
      <c r="CR36" s="71"/>
      <c r="CS36" s="52"/>
      <c r="CT36" s="51"/>
      <c r="CU36" s="50"/>
      <c r="CV36" s="62"/>
      <c r="CW36" s="59"/>
      <c r="CX36" s="83" t="s">
        <v>19</v>
      </c>
      <c r="CY36" s="80" t="str">
        <f>IF(VLOOKUP(CY60,入力用!$A$5:$P$49,6,FALSE)="","",VLOOKUP(CY60,入力用!$A$5:$P$49,6,FALSE))</f>
        <v/>
      </c>
      <c r="CZ36" s="80" t="str">
        <f>IF(VLOOKUP(CZ60,入力用!$A$5:$P$49,6,FALSE)="","",VLOOKUP(CZ60,入力用!$A$5:$P$49,6,FALSE))</f>
        <v/>
      </c>
      <c r="DA36" s="80" t="str">
        <f>IF(VLOOKUP(DA60,入力用!$A$5:$P$49,6,FALSE)="","",VLOOKUP(DA60,入力用!$A$5:$P$49,6,FALSE))</f>
        <v/>
      </c>
      <c r="DB36" s="80" t="str">
        <f>IF(VLOOKUP(DB60,入力用!$A$5:$P$49,6,FALSE)="","",VLOOKUP(DB60,入力用!$A$5:$P$49,6,FALSE))</f>
        <v/>
      </c>
      <c r="DC36" s="80" t="str">
        <f>IF(VLOOKUP(DC60,入力用!$A$5:$P$49,6,FALSE)="","",VLOOKUP(DC60,入力用!$A$5:$P$49,6,FALSE))</f>
        <v/>
      </c>
      <c r="DD36" s="80" t="str">
        <f>IF(VLOOKUP(DD60,入力用!$A$5:$P$49,6,FALSE)="","",VLOOKUP(DD60,入力用!$A$5:$P$49,6,FALSE))</f>
        <v/>
      </c>
      <c r="DE36" s="80" t="str">
        <f>IF(VLOOKUP(DE60,入力用!$A$5:$P$49,6,FALSE)="","",VLOOKUP(DE60,入力用!$A$5:$P$49,6,FALSE))</f>
        <v/>
      </c>
      <c r="DF36" s="80" t="str">
        <f>IF(VLOOKUP(DF60,入力用!$A$5:$P$49,6,FALSE)="","",VLOOKUP(DF60,入力用!$A$5:$P$49,6,FALSE))</f>
        <v/>
      </c>
      <c r="DG36" s="80" t="str">
        <f>IF(VLOOKUP(DG60,入力用!$A$5:$P$49,6,FALSE)="","",VLOOKUP(DG60,入力用!$A$5:$P$49,6,FALSE))</f>
        <v/>
      </c>
      <c r="DH36" s="80" t="str">
        <f>IF(VLOOKUP(DH60,入力用!$A$5:$P$49,6,FALSE)="","",VLOOKUP(DH60,入力用!$A$5:$P$49,6,FALSE))</f>
        <v/>
      </c>
      <c r="DI36" s="80" t="str">
        <f>IF(VLOOKUP(DI60,入力用!$A$5:$P$49,6,FALSE)="","",VLOOKUP(DI60,入力用!$A$5:$P$49,6,FALSE))</f>
        <v/>
      </c>
      <c r="DJ36" s="81" t="str">
        <f>IF(VLOOKUP(DJ60,入力用!$A$5:$P$49,6,FALSE)="","",VLOOKUP(DJ60,入力用!$A$5:$P$49,6,FALSE))</f>
        <v/>
      </c>
      <c r="DK36" s="74"/>
      <c r="DL36" s="70"/>
      <c r="DM36" s="71"/>
    </row>
    <row r="37" spans="1:117" ht="13.5" customHeight="1" x14ac:dyDescent="0.15">
      <c r="A37" s="7" t="s">
        <v>34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BC37" s="52"/>
      <c r="BD37" s="51"/>
      <c r="BE37" s="50"/>
      <c r="BF37" s="62"/>
      <c r="BG37" s="59"/>
      <c r="BH37" s="83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9"/>
      <c r="BU37" s="74"/>
      <c r="BV37" s="70"/>
      <c r="BW37" s="71"/>
      <c r="BX37" s="52"/>
      <c r="BY37" s="51"/>
      <c r="BZ37" s="50"/>
      <c r="CA37" s="62"/>
      <c r="CB37" s="59"/>
      <c r="CC37" s="83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1"/>
      <c r="CP37" s="74"/>
      <c r="CQ37" s="70"/>
      <c r="CR37" s="71"/>
      <c r="CS37" s="52"/>
      <c r="CT37" s="51"/>
      <c r="CU37" s="50"/>
      <c r="CV37" s="62"/>
      <c r="CW37" s="59"/>
      <c r="CX37" s="83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1"/>
      <c r="DK37" s="74"/>
      <c r="DL37" s="70"/>
      <c r="DM37" s="71"/>
    </row>
    <row r="38" spans="1:117" ht="13.5" customHeight="1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BC38" s="52"/>
      <c r="BD38" s="51"/>
      <c r="BE38" s="50"/>
      <c r="BF38" s="62"/>
      <c r="BG38" s="59"/>
      <c r="BH38" s="83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9"/>
      <c r="BU38" s="74"/>
      <c r="BV38" s="70"/>
      <c r="BW38" s="71"/>
      <c r="BX38" s="52"/>
      <c r="BY38" s="51"/>
      <c r="BZ38" s="50"/>
      <c r="CA38" s="62"/>
      <c r="CB38" s="59"/>
      <c r="CC38" s="83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1"/>
      <c r="CP38" s="74"/>
      <c r="CQ38" s="70"/>
      <c r="CR38" s="71"/>
      <c r="CS38" s="52"/>
      <c r="CT38" s="51"/>
      <c r="CU38" s="50"/>
      <c r="CV38" s="62"/>
      <c r="CW38" s="59"/>
      <c r="CX38" s="83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1"/>
      <c r="DK38" s="74"/>
      <c r="DL38" s="70"/>
      <c r="DM38" s="71"/>
    </row>
    <row r="39" spans="1:117" ht="13.5" customHeight="1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BC39" s="52"/>
      <c r="BD39" s="51"/>
      <c r="BE39" s="50"/>
      <c r="BF39" s="62"/>
      <c r="BG39" s="59"/>
      <c r="BH39" s="82" t="s">
        <v>68</v>
      </c>
      <c r="BI39" s="78" t="str">
        <f>IF(VLOOKUP(BI60,入力用!$A$5:$P$49,5,FALSE)="","",VLOOKUP(BI60,入力用!$A$5:$P$49,5,FALSE))</f>
        <v/>
      </c>
      <c r="BJ39" s="78" t="str">
        <f>IF(VLOOKUP(BJ60,入力用!$A$5:$P$49,5,FALSE)="","",VLOOKUP(BJ60,入力用!$A$5:$P$49,5,FALSE))</f>
        <v/>
      </c>
      <c r="BK39" s="78" t="str">
        <f>IF(VLOOKUP(BK60,入力用!$A$5:$P$49,5,FALSE)="","",VLOOKUP(BK60,入力用!$A$5:$P$49,5,FALSE))</f>
        <v/>
      </c>
      <c r="BL39" s="78" t="str">
        <f>IF(VLOOKUP(BL60,入力用!$A$5:$P$49,5,FALSE)="","",VLOOKUP(BL60,入力用!$A$5:$P$49,5,FALSE))</f>
        <v/>
      </c>
      <c r="BM39" s="78" t="str">
        <f>IF(VLOOKUP(BM60,入力用!$A$5:$P$49,5,FALSE)="","",VLOOKUP(BM60,入力用!$A$5:$P$49,5,FALSE))</f>
        <v/>
      </c>
      <c r="BN39" s="78" t="str">
        <f>IF(VLOOKUP(BN60,入力用!$A$5:$P$49,5,FALSE)="","",VLOOKUP(BN60,入力用!$A$5:$P$49,5,FALSE))</f>
        <v/>
      </c>
      <c r="BO39" s="78" t="str">
        <f>IF(VLOOKUP(BO60,入力用!$A$5:$P$49,5,FALSE)="","",VLOOKUP(BO60,入力用!$A$5:$P$49,5,FALSE))</f>
        <v/>
      </c>
      <c r="BP39" s="78" t="str">
        <f>IF(VLOOKUP(BP60,入力用!$A$5:$P$49,5,FALSE)="","",VLOOKUP(BP60,入力用!$A$5:$P$49,5,FALSE))</f>
        <v/>
      </c>
      <c r="BQ39" s="78" t="str">
        <f>IF(VLOOKUP(BQ60,入力用!$A$5:$P$49,5,FALSE)="","",VLOOKUP(BQ60,入力用!$A$5:$P$49,5,FALSE))</f>
        <v/>
      </c>
      <c r="BR39" s="78" t="str">
        <f>IF(VLOOKUP(BR60,入力用!$A$5:$P$49,5,FALSE)="","",VLOOKUP(BR60,入力用!$A$5:$P$49,5,FALSE))</f>
        <v/>
      </c>
      <c r="BS39" s="78" t="str">
        <f>IF(VLOOKUP(BS60,入力用!$A$5:$P$49,5,FALSE)="","",VLOOKUP(BS60,入力用!$A$5:$P$49,5,FALSE))</f>
        <v/>
      </c>
      <c r="BT39" s="79" t="str">
        <f>IF(VLOOKUP(BT60,入力用!$A$5:$P$49,5,FALSE)="","",VLOOKUP(BT60,入力用!$A$5:$P$49,5,FALSE))</f>
        <v/>
      </c>
      <c r="BU39" s="74"/>
      <c r="BV39" s="70"/>
      <c r="BW39" s="71"/>
      <c r="BX39" s="52"/>
      <c r="BY39" s="51"/>
      <c r="BZ39" s="50"/>
      <c r="CA39" s="62"/>
      <c r="CB39" s="59"/>
      <c r="CC39" s="83" t="s">
        <v>13</v>
      </c>
      <c r="CD39" s="80" t="str">
        <f>IF(VLOOKUP(CD60,入力用!$A$5:$P$49,5,FALSE)="","",VLOOKUP(CD60,入力用!$A$5:$P$49,5,FALSE))</f>
        <v/>
      </c>
      <c r="CE39" s="80" t="str">
        <f>IF(VLOOKUP(CE60,入力用!$A$5:$P$49,5,FALSE)="","",VLOOKUP(CE60,入力用!$A$5:$P$49,5,FALSE))</f>
        <v/>
      </c>
      <c r="CF39" s="80" t="str">
        <f>IF(VLOOKUP(CF60,入力用!$A$5:$P$49,5,FALSE)="","",VLOOKUP(CF60,入力用!$A$5:$P$49,5,FALSE))</f>
        <v/>
      </c>
      <c r="CG39" s="80" t="str">
        <f>IF(VLOOKUP(CG60,入力用!$A$5:$P$49,5,FALSE)="","",VLOOKUP(CG60,入力用!$A$5:$P$49,5,FALSE))</f>
        <v/>
      </c>
      <c r="CH39" s="80" t="str">
        <f>IF(VLOOKUP(CH60,入力用!$A$5:$P$49,5,FALSE)="","",VLOOKUP(CH60,入力用!$A$5:$P$49,5,FALSE))</f>
        <v/>
      </c>
      <c r="CI39" s="80" t="str">
        <f>IF(VLOOKUP(CI60,入力用!$A$5:$P$49,5,FALSE)="","",VLOOKUP(CI60,入力用!$A$5:$P$49,5,FALSE))</f>
        <v/>
      </c>
      <c r="CJ39" s="80" t="str">
        <f>IF(VLOOKUP(CJ60,入力用!$A$5:$P$49,5,FALSE)="","",VLOOKUP(CJ60,入力用!$A$5:$P$49,5,FALSE))</f>
        <v/>
      </c>
      <c r="CK39" s="80" t="str">
        <f>IF(VLOOKUP(CK60,入力用!$A$5:$P$49,5,FALSE)="","",VLOOKUP(CK60,入力用!$A$5:$P$49,5,FALSE))</f>
        <v/>
      </c>
      <c r="CL39" s="80" t="str">
        <f>IF(VLOOKUP(CL60,入力用!$A$5:$P$49,5,FALSE)="","",VLOOKUP(CL60,入力用!$A$5:$P$49,5,FALSE))</f>
        <v/>
      </c>
      <c r="CM39" s="80" t="str">
        <f>IF(VLOOKUP(CM60,入力用!$A$5:$P$49,5,FALSE)="","",VLOOKUP(CM60,入力用!$A$5:$P$49,5,FALSE))</f>
        <v/>
      </c>
      <c r="CN39" s="80" t="str">
        <f>IF(VLOOKUP(CN60,入力用!$A$5:$P$49,5,FALSE)="","",VLOOKUP(CN60,入力用!$A$5:$P$49,5,FALSE))</f>
        <v/>
      </c>
      <c r="CO39" s="81" t="str">
        <f>IF(VLOOKUP(CO60,入力用!$A$5:$P$49,5,FALSE)="","",VLOOKUP(CO60,入力用!$A$5:$P$49,5,FALSE))</f>
        <v/>
      </c>
      <c r="CP39" s="74"/>
      <c r="CQ39" s="70"/>
      <c r="CR39" s="71"/>
      <c r="CS39" s="52"/>
      <c r="CT39" s="51"/>
      <c r="CU39" s="50"/>
      <c r="CV39" s="62"/>
      <c r="CW39" s="59"/>
      <c r="CX39" s="83" t="s">
        <v>13</v>
      </c>
      <c r="CY39" s="80" t="str">
        <f>IF(VLOOKUP(CY60,入力用!$A$5:$P$49,5,FALSE)="","",VLOOKUP(CY60,入力用!$A$5:$P$49,5,FALSE))</f>
        <v/>
      </c>
      <c r="CZ39" s="80" t="str">
        <f>IF(VLOOKUP(CZ60,入力用!$A$5:$P$49,5,FALSE)="","",VLOOKUP(CZ60,入力用!$A$5:$P$49,5,FALSE))</f>
        <v/>
      </c>
      <c r="DA39" s="80" t="str">
        <f>IF(VLOOKUP(DA60,入力用!$A$5:$P$49,5,FALSE)="","",VLOOKUP(DA60,入力用!$A$5:$P$49,5,FALSE))</f>
        <v/>
      </c>
      <c r="DB39" s="80" t="str">
        <f>IF(VLOOKUP(DB60,入力用!$A$5:$P$49,5,FALSE)="","",VLOOKUP(DB60,入力用!$A$5:$P$49,5,FALSE))</f>
        <v/>
      </c>
      <c r="DC39" s="80" t="str">
        <f>IF(VLOOKUP(DC60,入力用!$A$5:$P$49,5,FALSE)="","",VLOOKUP(DC60,入力用!$A$5:$P$49,5,FALSE))</f>
        <v/>
      </c>
      <c r="DD39" s="80" t="str">
        <f>IF(VLOOKUP(DD60,入力用!$A$5:$P$49,5,FALSE)="","",VLOOKUP(DD60,入力用!$A$5:$P$49,5,FALSE))</f>
        <v/>
      </c>
      <c r="DE39" s="80" t="str">
        <f>IF(VLOOKUP(DE60,入力用!$A$5:$P$49,5,FALSE)="","",VLOOKUP(DE60,入力用!$A$5:$P$49,5,FALSE))</f>
        <v/>
      </c>
      <c r="DF39" s="80" t="str">
        <f>IF(VLOOKUP(DF60,入力用!$A$5:$P$49,5,FALSE)="","",VLOOKUP(DF60,入力用!$A$5:$P$49,5,FALSE))</f>
        <v/>
      </c>
      <c r="DG39" s="80" t="str">
        <f>IF(VLOOKUP(DG60,入力用!$A$5:$P$49,5,FALSE)="","",VLOOKUP(DG60,入力用!$A$5:$P$49,5,FALSE))</f>
        <v/>
      </c>
      <c r="DH39" s="80" t="str">
        <f>IF(VLOOKUP(DH60,入力用!$A$5:$P$49,5,FALSE)="","",VLOOKUP(DH60,入力用!$A$5:$P$49,5,FALSE))</f>
        <v/>
      </c>
      <c r="DI39" s="80" t="str">
        <f>IF(VLOOKUP(DI60,入力用!$A$5:$P$49,5,FALSE)="","",VLOOKUP(DI60,入力用!$A$5:$P$49,5,FALSE))</f>
        <v/>
      </c>
      <c r="DJ39" s="81" t="str">
        <f>IF(VLOOKUP(DJ60,入力用!$A$5:$P$49,5,FALSE)="","",VLOOKUP(DJ60,入力用!$A$5:$P$49,5,FALSE))</f>
        <v/>
      </c>
      <c r="DK39" s="74"/>
      <c r="DL39" s="70"/>
      <c r="DM39" s="71"/>
    </row>
    <row r="40" spans="1:117" ht="13.5" customHeight="1" x14ac:dyDescent="0.15">
      <c r="A40" s="7" t="s">
        <v>50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BC40" s="52"/>
      <c r="BD40" s="51"/>
      <c r="BE40" s="50"/>
      <c r="BF40" s="62"/>
      <c r="BG40" s="59"/>
      <c r="BH40" s="83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9"/>
      <c r="BU40" s="74"/>
      <c r="BV40" s="70"/>
      <c r="BW40" s="71"/>
      <c r="BX40" s="52"/>
      <c r="BY40" s="51"/>
      <c r="BZ40" s="50"/>
      <c r="CA40" s="62"/>
      <c r="CB40" s="59"/>
      <c r="CC40" s="83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1"/>
      <c r="CP40" s="74"/>
      <c r="CQ40" s="70"/>
      <c r="CR40" s="71"/>
      <c r="CS40" s="52"/>
      <c r="CT40" s="51"/>
      <c r="CU40" s="50"/>
      <c r="CV40" s="62"/>
      <c r="CW40" s="59"/>
      <c r="CX40" s="83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1"/>
      <c r="DK40" s="74"/>
      <c r="DL40" s="70"/>
      <c r="DM40" s="71"/>
    </row>
    <row r="41" spans="1:117" ht="13.5" customHeight="1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BC41" s="52"/>
      <c r="BD41" s="51"/>
      <c r="BE41" s="50"/>
      <c r="BF41" s="62"/>
      <c r="BG41" s="59"/>
      <c r="BH41" s="83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9"/>
      <c r="BU41" s="74"/>
      <c r="BV41" s="70"/>
      <c r="BW41" s="71"/>
      <c r="BX41" s="52"/>
      <c r="BY41" s="51"/>
      <c r="BZ41" s="50"/>
      <c r="CA41" s="62"/>
      <c r="CB41" s="59"/>
      <c r="CC41" s="83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1"/>
      <c r="CP41" s="74"/>
      <c r="CQ41" s="70"/>
      <c r="CR41" s="71"/>
      <c r="CS41" s="52"/>
      <c r="CT41" s="51"/>
      <c r="CU41" s="50"/>
      <c r="CV41" s="62"/>
      <c r="CW41" s="59"/>
      <c r="CX41" s="83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1"/>
      <c r="DK41" s="74"/>
      <c r="DL41" s="70"/>
      <c r="DM41" s="71"/>
    </row>
    <row r="42" spans="1:117" ht="13.5" customHeight="1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BC42" s="52"/>
      <c r="BD42" s="51"/>
      <c r="BE42" s="50"/>
      <c r="BF42" s="62"/>
      <c r="BG42" s="59"/>
      <c r="BH42" s="82" t="s">
        <v>62</v>
      </c>
      <c r="BI42" s="78" t="str">
        <f>IF(VLOOKUP(BI60,入力用!$A$5:$P$49,4,FALSE)="","",VLOOKUP(BI60,入力用!$A$5:$P$49,4,FALSE))</f>
        <v/>
      </c>
      <c r="BJ42" s="78" t="str">
        <f>IF(VLOOKUP(BJ60,入力用!$A$5:$P$49,4,FALSE)="","",VLOOKUP(BJ60,入力用!$A$5:$P$49,4,FALSE))</f>
        <v/>
      </c>
      <c r="BK42" s="78" t="str">
        <f>IF(VLOOKUP(BK60,入力用!$A$5:$P$49,4,FALSE)="","",VLOOKUP(BK60,入力用!$A$5:$P$49,4,FALSE))</f>
        <v/>
      </c>
      <c r="BL42" s="78" t="str">
        <f>IF(VLOOKUP(BL60,入力用!$A$5:$P$49,4,FALSE)="","",VLOOKUP(BL60,入力用!$A$5:$P$49,4,FALSE))</f>
        <v/>
      </c>
      <c r="BM42" s="78" t="str">
        <f>IF(VLOOKUP(BM60,入力用!$A$5:$P$49,4,FALSE)="","",VLOOKUP(BM60,入力用!$A$5:$P$49,4,FALSE))</f>
        <v/>
      </c>
      <c r="BN42" s="78" t="str">
        <f>IF(VLOOKUP(BN60,入力用!$A$5:$P$49,4,FALSE)="","",VLOOKUP(BN60,入力用!$A$5:$P$49,4,FALSE))</f>
        <v/>
      </c>
      <c r="BO42" s="78" t="str">
        <f>IF(VLOOKUP(BO60,入力用!$A$5:$P$49,4,FALSE)="","",VLOOKUP(BO60,入力用!$A$5:$P$49,4,FALSE))</f>
        <v/>
      </c>
      <c r="BP42" s="78" t="str">
        <f>IF(VLOOKUP(BP60,入力用!$A$5:$P$49,4,FALSE)="","",VLOOKUP(BP60,入力用!$A$5:$P$49,4,FALSE))</f>
        <v/>
      </c>
      <c r="BQ42" s="78" t="str">
        <f>IF(VLOOKUP(BQ60,入力用!$A$5:$P$49,4,FALSE)="","",VLOOKUP(BQ60,入力用!$A$5:$P$49,4,FALSE))</f>
        <v/>
      </c>
      <c r="BR42" s="78" t="str">
        <f>IF(VLOOKUP(BR60,入力用!$A$5:$P$49,4,FALSE)="","",VLOOKUP(BR60,入力用!$A$5:$P$49,4,FALSE))</f>
        <v/>
      </c>
      <c r="BS42" s="78" t="str">
        <f>IF(VLOOKUP(BS60,入力用!$A$5:$P$49,4,FALSE)="","",VLOOKUP(BS60,入力用!$A$5:$P$49,4,FALSE))</f>
        <v/>
      </c>
      <c r="BT42" s="79" t="str">
        <f>IF(VLOOKUP(BT60,入力用!$A$5:$P$49,4,FALSE)="","",VLOOKUP(BT60,入力用!$A$5:$P$49,4,FALSE))</f>
        <v/>
      </c>
      <c r="BU42" s="74"/>
      <c r="BV42" s="70"/>
      <c r="BW42" s="71"/>
      <c r="BX42" s="52"/>
      <c r="BY42" s="51"/>
      <c r="BZ42" s="50"/>
      <c r="CA42" s="62"/>
      <c r="CB42" s="59"/>
      <c r="CC42" s="83" t="s">
        <v>12</v>
      </c>
      <c r="CD42" s="80" t="str">
        <f>IF(VLOOKUP(CD60,入力用!$A$5:$P$49,4,FALSE)="","",VLOOKUP(CD60,入力用!$A$5:$P$49,4,FALSE))</f>
        <v/>
      </c>
      <c r="CE42" s="80" t="str">
        <f>IF(VLOOKUP(CE60,入力用!$A$5:$P$49,4,FALSE)="","",VLOOKUP(CE60,入力用!$A$5:$P$49,4,FALSE))</f>
        <v/>
      </c>
      <c r="CF42" s="80" t="str">
        <f>IF(VLOOKUP(CF60,入力用!$A$5:$P$49,4,FALSE)="","",VLOOKUP(CF60,入力用!$A$5:$P$49,4,FALSE))</f>
        <v/>
      </c>
      <c r="CG42" s="80" t="str">
        <f>IF(VLOOKUP(CG60,入力用!$A$5:$P$49,4,FALSE)="","",VLOOKUP(CG60,入力用!$A$5:$P$49,4,FALSE))</f>
        <v/>
      </c>
      <c r="CH42" s="80" t="str">
        <f>IF(VLOOKUP(CH60,入力用!$A$5:$P$49,4,FALSE)="","",VLOOKUP(CH60,入力用!$A$5:$P$49,4,FALSE))</f>
        <v/>
      </c>
      <c r="CI42" s="80" t="str">
        <f>IF(VLOOKUP(CI60,入力用!$A$5:$P$49,4,FALSE)="","",VLOOKUP(CI60,入力用!$A$5:$P$49,4,FALSE))</f>
        <v/>
      </c>
      <c r="CJ42" s="80" t="str">
        <f>IF(VLOOKUP(CJ60,入力用!$A$5:$P$49,4,FALSE)="","",VLOOKUP(CJ60,入力用!$A$5:$P$49,4,FALSE))</f>
        <v/>
      </c>
      <c r="CK42" s="80" t="str">
        <f>IF(VLOOKUP(CK60,入力用!$A$5:$P$49,4,FALSE)="","",VLOOKUP(CK60,入力用!$A$5:$P$49,4,FALSE))</f>
        <v/>
      </c>
      <c r="CL42" s="80" t="str">
        <f>IF(VLOOKUP(CL60,入力用!$A$5:$P$49,4,FALSE)="","",VLOOKUP(CL60,入力用!$A$5:$P$49,4,FALSE))</f>
        <v/>
      </c>
      <c r="CM42" s="80" t="str">
        <f>IF(VLOOKUP(CM60,入力用!$A$5:$P$49,4,FALSE)="","",VLOOKUP(CM60,入力用!$A$5:$P$49,4,FALSE))</f>
        <v/>
      </c>
      <c r="CN42" s="80" t="str">
        <f>IF(VLOOKUP(CN60,入力用!$A$5:$P$49,4,FALSE)="","",VLOOKUP(CN60,入力用!$A$5:$P$49,4,FALSE))</f>
        <v/>
      </c>
      <c r="CO42" s="81" t="str">
        <f>IF(VLOOKUP(CO60,入力用!$A$5:$P$49,4,FALSE)="","",VLOOKUP(CO60,入力用!$A$5:$P$49,4,FALSE))</f>
        <v/>
      </c>
      <c r="CP42" s="74"/>
      <c r="CQ42" s="70"/>
      <c r="CR42" s="71"/>
      <c r="CS42" s="52"/>
      <c r="CT42" s="51"/>
      <c r="CU42" s="50"/>
      <c r="CV42" s="62"/>
      <c r="CW42" s="59"/>
      <c r="CX42" s="83" t="s">
        <v>12</v>
      </c>
      <c r="CY42" s="80" t="str">
        <f>IF(VLOOKUP(CY60,入力用!$A$5:$P$49,4,FALSE)="","",VLOOKUP(CY60,入力用!$A$5:$P$49,4,FALSE))</f>
        <v/>
      </c>
      <c r="CZ42" s="80" t="str">
        <f>IF(VLOOKUP(CZ60,入力用!$A$5:$P$49,4,FALSE)="","",VLOOKUP(CZ60,入力用!$A$5:$P$49,4,FALSE))</f>
        <v/>
      </c>
      <c r="DA42" s="80" t="str">
        <f>IF(VLOOKUP(DA60,入力用!$A$5:$P$49,4,FALSE)="","",VLOOKUP(DA60,入力用!$A$5:$P$49,4,FALSE))</f>
        <v/>
      </c>
      <c r="DB42" s="80" t="str">
        <f>IF(VLOOKUP(DB60,入力用!$A$5:$P$49,4,FALSE)="","",VLOOKUP(DB60,入力用!$A$5:$P$49,4,FALSE))</f>
        <v/>
      </c>
      <c r="DC42" s="80" t="str">
        <f>IF(VLOOKUP(DC60,入力用!$A$5:$P$49,4,FALSE)="","",VLOOKUP(DC60,入力用!$A$5:$P$49,4,FALSE))</f>
        <v/>
      </c>
      <c r="DD42" s="80" t="str">
        <f>IF(VLOOKUP(DD60,入力用!$A$5:$P$49,4,FALSE)="","",VLOOKUP(DD60,入力用!$A$5:$P$49,4,FALSE))</f>
        <v/>
      </c>
      <c r="DE42" s="80" t="str">
        <f>IF(VLOOKUP(DE60,入力用!$A$5:$P$49,4,FALSE)="","",VLOOKUP(DE60,入力用!$A$5:$P$49,4,FALSE))</f>
        <v/>
      </c>
      <c r="DF42" s="80" t="str">
        <f>IF(VLOOKUP(DF60,入力用!$A$5:$P$49,4,FALSE)="","",VLOOKUP(DF60,入力用!$A$5:$P$49,4,FALSE))</f>
        <v/>
      </c>
      <c r="DG42" s="80" t="str">
        <f>IF(VLOOKUP(DG60,入力用!$A$5:$P$49,4,FALSE)="","",VLOOKUP(DG60,入力用!$A$5:$P$49,4,FALSE))</f>
        <v/>
      </c>
      <c r="DH42" s="80" t="str">
        <f>IF(VLOOKUP(DH60,入力用!$A$5:$P$49,4,FALSE)="","",VLOOKUP(DH60,入力用!$A$5:$P$49,4,FALSE))</f>
        <v/>
      </c>
      <c r="DI42" s="80" t="str">
        <f>IF(VLOOKUP(DI60,入力用!$A$5:$P$49,4,FALSE)="","",VLOOKUP(DI60,入力用!$A$5:$P$49,4,FALSE))</f>
        <v/>
      </c>
      <c r="DJ42" s="81" t="str">
        <f>IF(VLOOKUP(DJ60,入力用!$A$5:$P$49,4,FALSE)="","",VLOOKUP(DJ60,入力用!$A$5:$P$49,4,FALSE))</f>
        <v/>
      </c>
      <c r="DK42" s="74"/>
      <c r="DL42" s="70"/>
      <c r="DM42" s="71"/>
    </row>
    <row r="43" spans="1:117" ht="13.5" customHeight="1" x14ac:dyDescent="0.15">
      <c r="A43" s="7" t="s">
        <v>51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BC43" s="52"/>
      <c r="BD43" s="51"/>
      <c r="BE43" s="50"/>
      <c r="BF43" s="62"/>
      <c r="BG43" s="59"/>
      <c r="BH43" s="83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9"/>
      <c r="BU43" s="74"/>
      <c r="BV43" s="70"/>
      <c r="BW43" s="71"/>
      <c r="BX43" s="52"/>
      <c r="BY43" s="51"/>
      <c r="BZ43" s="50"/>
      <c r="CA43" s="62"/>
      <c r="CB43" s="59"/>
      <c r="CC43" s="83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1"/>
      <c r="CP43" s="74"/>
      <c r="CQ43" s="70"/>
      <c r="CR43" s="71"/>
      <c r="CS43" s="52"/>
      <c r="CT43" s="51"/>
      <c r="CU43" s="50"/>
      <c r="CV43" s="62"/>
      <c r="CW43" s="59"/>
      <c r="CX43" s="83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1"/>
      <c r="DK43" s="74"/>
      <c r="DL43" s="70"/>
      <c r="DM43" s="71"/>
    </row>
    <row r="44" spans="1:117" ht="13.5" customHeight="1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BC44" s="52"/>
      <c r="BD44" s="51"/>
      <c r="BE44" s="50"/>
      <c r="BF44" s="62"/>
      <c r="BG44" s="60"/>
      <c r="BH44" s="83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9"/>
      <c r="BU44" s="74"/>
      <c r="BV44" s="70"/>
      <c r="BW44" s="71"/>
      <c r="BX44" s="52"/>
      <c r="BY44" s="51"/>
      <c r="BZ44" s="50"/>
      <c r="CA44" s="62"/>
      <c r="CB44" s="60"/>
      <c r="CC44" s="83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1"/>
      <c r="CP44" s="74"/>
      <c r="CQ44" s="70"/>
      <c r="CR44" s="71"/>
      <c r="CS44" s="52"/>
      <c r="CT44" s="51"/>
      <c r="CU44" s="50"/>
      <c r="CV44" s="62"/>
      <c r="CW44" s="60"/>
      <c r="CX44" s="83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1"/>
      <c r="DK44" s="74"/>
      <c r="DL44" s="70"/>
      <c r="DM44" s="71"/>
    </row>
    <row r="45" spans="1:117" ht="13.5" customHeight="1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BC45" s="52"/>
      <c r="BD45" s="51"/>
      <c r="BE45" s="50"/>
      <c r="BF45" s="62"/>
      <c r="BG45" s="84" t="s">
        <v>10</v>
      </c>
      <c r="BH45" s="85"/>
      <c r="BI45" s="72">
        <f>IF(VLOOKUP(BI60,入力用!$A$5:$P$49,3,FALSE)="","",VLOOKUP(BI60,入力用!$A$5:$P$49,3,FALSE))</f>
        <v>43556</v>
      </c>
      <c r="BJ45" s="75">
        <f>IF(VLOOKUP(BJ60,入力用!$A$5:$P$49,3,FALSE)="","",VLOOKUP(BJ60,入力用!$A$5:$P$49,3,FALSE))</f>
        <v>43922</v>
      </c>
      <c r="BK45" s="72">
        <f>IF(VLOOKUP(BK60,入力用!$A$5:$P$49,3,FALSE)="","",VLOOKUP(BK60,入力用!$A$5:$P$49,3,FALSE))</f>
        <v>44317</v>
      </c>
      <c r="BL45" s="72">
        <f>IF(VLOOKUP(BL60,入力用!$A$5:$P$49,3,FALSE)="","",VLOOKUP(BL60,入力用!$A$5:$P$49,3,FALSE))</f>
        <v>44501</v>
      </c>
      <c r="BM45" s="72" t="str">
        <f>IF(VLOOKUP(BM60,入力用!$A$5:$P$49,3,FALSE)="","",VLOOKUP(BM60,入力用!$A$5:$P$49,3,FALSE))</f>
        <v/>
      </c>
      <c r="BN45" s="72" t="str">
        <f>IF(VLOOKUP(BN60,入力用!$A$5:$P$49,3,FALSE)="","",VLOOKUP(BN60,入力用!$A$5:$P$49,3,FALSE))</f>
        <v/>
      </c>
      <c r="BO45" s="72" t="str">
        <f>IF(VLOOKUP(BO60,入力用!$A$5:$P$49,3,FALSE)="","",VLOOKUP(BO60,入力用!$A$5:$P$49,3,FALSE))</f>
        <v/>
      </c>
      <c r="BP45" s="72" t="str">
        <f>IF(VLOOKUP(BP60,入力用!$A$5:$P$49,3,FALSE)="","",VLOOKUP(BP60,入力用!$A$5:$P$49,3,FALSE))</f>
        <v/>
      </c>
      <c r="BQ45" s="72" t="str">
        <f>IF(VLOOKUP(BQ60,入力用!$A$5:$P$49,3,FALSE)="","",VLOOKUP(BQ60,入力用!$A$5:$P$49,3,FALSE))</f>
        <v/>
      </c>
      <c r="BR45" s="72" t="str">
        <f>IF(VLOOKUP(BR60,入力用!$A$5:$P$49,3,FALSE)="","",VLOOKUP(BR60,入力用!$A$5:$P$49,3,FALSE))</f>
        <v/>
      </c>
      <c r="BS45" s="72" t="str">
        <f>IF(VLOOKUP(BS60,入力用!$A$5:$P$49,3,FALSE)="","",VLOOKUP(BS60,入力用!$A$5:$P$49,3,FALSE))</f>
        <v/>
      </c>
      <c r="BT45" s="73" t="str">
        <f>IF(VLOOKUP(BT60,入力用!$A$5:$P$49,3,FALSE)="","",VLOOKUP(BT60,入力用!$A$5:$P$49,3,FALSE))</f>
        <v/>
      </c>
      <c r="BU45" s="74"/>
      <c r="BV45" s="70"/>
      <c r="BW45" s="71"/>
      <c r="BX45" s="52"/>
      <c r="BY45" s="51"/>
      <c r="BZ45" s="50"/>
      <c r="CA45" s="62"/>
      <c r="CB45" s="84" t="s">
        <v>10</v>
      </c>
      <c r="CC45" s="85"/>
      <c r="CD45" s="72" t="str">
        <f>IF(VLOOKUP(CD60,入力用!$A$5:$P$49,3,FALSE)="","",VLOOKUP(CD60,入力用!$A$5:$P$49,3,FALSE))</f>
        <v/>
      </c>
      <c r="CE45" s="53" t="str">
        <f>IF(VLOOKUP(CE60,入力用!$A$5:$P$49,3,FALSE)="","",VLOOKUP(CE60,入力用!$A$5:$P$49,3,FALSE))</f>
        <v/>
      </c>
      <c r="CF45" s="53" t="str">
        <f>IF(VLOOKUP(CF60,入力用!$A$5:$P$49,3,FALSE)="","",VLOOKUP(CF60,入力用!$A$5:$P$49,3,FALSE))</f>
        <v/>
      </c>
      <c r="CG45" s="53" t="str">
        <f>IF(VLOOKUP(CG60,入力用!$A$5:$P$49,3,FALSE)="","",VLOOKUP(CG60,入力用!$A$5:$P$49,3,FALSE))</f>
        <v/>
      </c>
      <c r="CH45" s="53" t="str">
        <f>IF(VLOOKUP(CH60,入力用!$A$5:$P$49,3,FALSE)="","",VLOOKUP(CH60,入力用!$A$5:$P$49,3,FALSE))</f>
        <v/>
      </c>
      <c r="CI45" s="53" t="str">
        <f>IF(VLOOKUP(CI60,入力用!$A$5:$P$49,3,FALSE)="","",VLOOKUP(CI60,入力用!$A$5:$P$49,3,FALSE))</f>
        <v/>
      </c>
      <c r="CJ45" s="53" t="str">
        <f>IF(VLOOKUP(CJ60,入力用!$A$5:$P$49,3,FALSE)="","",VLOOKUP(CJ60,入力用!$A$5:$P$49,3,FALSE))</f>
        <v/>
      </c>
      <c r="CK45" s="53" t="str">
        <f>IF(VLOOKUP(CK60,入力用!$A$5:$P$49,3,FALSE)="","",VLOOKUP(CK60,入力用!$A$5:$P$49,3,FALSE))</f>
        <v/>
      </c>
      <c r="CL45" s="53" t="str">
        <f>IF(VLOOKUP(CL60,入力用!$A$5:$P$49,3,FALSE)="","",VLOOKUP(CL60,入力用!$A$5:$P$49,3,FALSE))</f>
        <v/>
      </c>
      <c r="CM45" s="53" t="str">
        <f>IF(VLOOKUP(CM60,入力用!$A$5:$P$49,3,FALSE)="","",VLOOKUP(CM60,入力用!$A$5:$P$49,3,FALSE))</f>
        <v/>
      </c>
      <c r="CN45" s="53" t="str">
        <f>IF(VLOOKUP(CN60,入力用!$A$5:$P$49,3,FALSE)="","",VLOOKUP(CN60,入力用!$A$5:$P$49,3,FALSE))</f>
        <v/>
      </c>
      <c r="CO45" s="67" t="str">
        <f>IF(VLOOKUP(CO60,入力用!$A$5:$P$49,3,FALSE)="","",VLOOKUP(CO60,入力用!$A$5:$P$49,3,FALSE))</f>
        <v/>
      </c>
      <c r="CP45" s="74"/>
      <c r="CQ45" s="70"/>
      <c r="CR45" s="71"/>
      <c r="CS45" s="52"/>
      <c r="CT45" s="51"/>
      <c r="CU45" s="50"/>
      <c r="CV45" s="62"/>
      <c r="CW45" s="84" t="s">
        <v>10</v>
      </c>
      <c r="CX45" s="85"/>
      <c r="CY45" s="72" t="str">
        <f>IF(VLOOKUP(CY60,入力用!$A$5:$P$49,3,FALSE)="","",VLOOKUP(CY60,入力用!$A$5:$P$49,3,FALSE))</f>
        <v/>
      </c>
      <c r="CZ45" s="53" t="str">
        <f>IF(VLOOKUP(CZ60,入力用!$A$5:$P$49,3,FALSE)="","",VLOOKUP(CZ60,入力用!$A$5:$P$49,3,FALSE))</f>
        <v/>
      </c>
      <c r="DA45" s="53" t="str">
        <f>IF(VLOOKUP(DA60,入力用!$A$5:$P$49,3,FALSE)="","",VLOOKUP(DA60,入力用!$A$5:$P$49,3,FALSE))</f>
        <v/>
      </c>
      <c r="DB45" s="53" t="str">
        <f>IF(VLOOKUP(DB60,入力用!$A$5:$P$49,3,FALSE)="","",VLOOKUP(DB60,入力用!$A$5:$P$49,3,FALSE))</f>
        <v/>
      </c>
      <c r="DC45" s="53" t="str">
        <f>IF(VLOOKUP(DC60,入力用!$A$5:$P$49,3,FALSE)="","",VLOOKUP(DC60,入力用!$A$5:$P$49,3,FALSE))</f>
        <v/>
      </c>
      <c r="DD45" s="53" t="str">
        <f>IF(VLOOKUP(DD60,入力用!$A$5:$P$49,3,FALSE)="","",VLOOKUP(DD60,入力用!$A$5:$P$49,3,FALSE))</f>
        <v/>
      </c>
      <c r="DE45" s="53" t="str">
        <f>IF(VLOOKUP(DE60,入力用!$A$5:$P$49,3,FALSE)="","",VLOOKUP(DE60,入力用!$A$5:$P$49,3,FALSE))</f>
        <v/>
      </c>
      <c r="DF45" s="53" t="str">
        <f>IF(VLOOKUP(DF60,入力用!$A$5:$P$49,3,FALSE)="","",VLOOKUP(DF60,入力用!$A$5:$P$49,3,FALSE))</f>
        <v/>
      </c>
      <c r="DG45" s="53" t="str">
        <f>IF(VLOOKUP(DG60,入力用!$A$5:$P$49,3,FALSE)="","",VLOOKUP(DG60,入力用!$A$5:$P$49,3,FALSE))</f>
        <v/>
      </c>
      <c r="DH45" s="53" t="str">
        <f>IF(VLOOKUP(DH60,入力用!$A$5:$P$49,3,FALSE)="","",VLOOKUP(DH60,入力用!$A$5:$P$49,3,FALSE))</f>
        <v/>
      </c>
      <c r="DI45" s="53" t="str">
        <f>IF(VLOOKUP(DI60,入力用!$A$5:$P$49,3,FALSE)="","",VLOOKUP(DI60,入力用!$A$5:$P$49,3,FALSE))</f>
        <v/>
      </c>
      <c r="DJ45" s="67" t="str">
        <f>IF(VLOOKUP(DJ60,入力用!$A$5:$P$49,3,FALSE)="","",VLOOKUP(DJ60,入力用!$A$5:$P$49,3,FALSE))</f>
        <v/>
      </c>
      <c r="DK45" s="74"/>
      <c r="DL45" s="70"/>
      <c r="DM45" s="71"/>
    </row>
    <row r="46" spans="1:117" ht="13.5" customHeight="1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BC46" s="52"/>
      <c r="BD46" s="51"/>
      <c r="BE46" s="50"/>
      <c r="BF46" s="62"/>
      <c r="BG46" s="86"/>
      <c r="BH46" s="87"/>
      <c r="BI46" s="72"/>
      <c r="BJ46" s="76"/>
      <c r="BK46" s="72"/>
      <c r="BL46" s="72"/>
      <c r="BM46" s="72"/>
      <c r="BN46" s="72"/>
      <c r="BO46" s="72"/>
      <c r="BP46" s="72"/>
      <c r="BQ46" s="72"/>
      <c r="BR46" s="72"/>
      <c r="BS46" s="72"/>
      <c r="BT46" s="73"/>
      <c r="BU46" s="74"/>
      <c r="BV46" s="70"/>
      <c r="BW46" s="71"/>
      <c r="BX46" s="52"/>
      <c r="BY46" s="51"/>
      <c r="BZ46" s="50"/>
      <c r="CA46" s="62"/>
      <c r="CB46" s="86"/>
      <c r="CC46" s="87"/>
      <c r="CD46" s="72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67"/>
      <c r="CP46" s="74"/>
      <c r="CQ46" s="70"/>
      <c r="CR46" s="71"/>
      <c r="CS46" s="52"/>
      <c r="CT46" s="51"/>
      <c r="CU46" s="50"/>
      <c r="CV46" s="62"/>
      <c r="CW46" s="86"/>
      <c r="CX46" s="87"/>
      <c r="CY46" s="72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67"/>
      <c r="DK46" s="74"/>
      <c r="DL46" s="70"/>
      <c r="DM46" s="71"/>
    </row>
    <row r="47" spans="1:117" ht="13.5" customHeight="1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BC47" s="52"/>
      <c r="BD47" s="51"/>
      <c r="BE47" s="50"/>
      <c r="BF47" s="62"/>
      <c r="BG47" s="86"/>
      <c r="BH47" s="87"/>
      <c r="BI47" s="72"/>
      <c r="BJ47" s="76"/>
      <c r="BK47" s="72"/>
      <c r="BL47" s="72"/>
      <c r="BM47" s="72"/>
      <c r="BN47" s="72"/>
      <c r="BO47" s="72"/>
      <c r="BP47" s="72"/>
      <c r="BQ47" s="72"/>
      <c r="BR47" s="72"/>
      <c r="BS47" s="72"/>
      <c r="BT47" s="73"/>
      <c r="BU47" s="74"/>
      <c r="BV47" s="70"/>
      <c r="BW47" s="71"/>
      <c r="BX47" s="52"/>
      <c r="BY47" s="51"/>
      <c r="BZ47" s="50"/>
      <c r="CA47" s="62"/>
      <c r="CB47" s="86"/>
      <c r="CC47" s="87"/>
      <c r="CD47" s="72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67"/>
      <c r="CP47" s="74"/>
      <c r="CQ47" s="70"/>
      <c r="CR47" s="71"/>
      <c r="CS47" s="52"/>
      <c r="CT47" s="51"/>
      <c r="CU47" s="50"/>
      <c r="CV47" s="62"/>
      <c r="CW47" s="86"/>
      <c r="CX47" s="87"/>
      <c r="CY47" s="72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67"/>
      <c r="DK47" s="74"/>
      <c r="DL47" s="70"/>
      <c r="DM47" s="71"/>
    </row>
    <row r="48" spans="1:117" ht="13.5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BC48" s="52"/>
      <c r="BD48" s="51"/>
      <c r="BE48" s="50"/>
      <c r="BF48" s="62"/>
      <c r="BG48" s="86"/>
      <c r="BH48" s="87"/>
      <c r="BI48" s="72"/>
      <c r="BJ48" s="76"/>
      <c r="BK48" s="72"/>
      <c r="BL48" s="72"/>
      <c r="BM48" s="72"/>
      <c r="BN48" s="72"/>
      <c r="BO48" s="72"/>
      <c r="BP48" s="72"/>
      <c r="BQ48" s="72"/>
      <c r="BR48" s="72"/>
      <c r="BS48" s="72"/>
      <c r="BT48" s="73"/>
      <c r="BU48" s="74"/>
      <c r="BV48" s="70"/>
      <c r="BW48" s="71"/>
      <c r="BX48" s="52"/>
      <c r="BY48" s="51"/>
      <c r="BZ48" s="50"/>
      <c r="CA48" s="62"/>
      <c r="CB48" s="86"/>
      <c r="CC48" s="87"/>
      <c r="CD48" s="72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67"/>
      <c r="CP48" s="74"/>
      <c r="CQ48" s="70"/>
      <c r="CR48" s="71"/>
      <c r="CS48" s="52"/>
      <c r="CT48" s="51"/>
      <c r="CU48" s="50"/>
      <c r="CV48" s="62"/>
      <c r="CW48" s="86"/>
      <c r="CX48" s="87"/>
      <c r="CY48" s="72"/>
      <c r="CZ48" s="53"/>
      <c r="DA48" s="53"/>
      <c r="DB48" s="53"/>
      <c r="DC48" s="53"/>
      <c r="DD48" s="53"/>
      <c r="DE48" s="53"/>
      <c r="DF48" s="53"/>
      <c r="DG48" s="53"/>
      <c r="DH48" s="53"/>
      <c r="DI48" s="53"/>
      <c r="DJ48" s="67"/>
      <c r="DK48" s="74"/>
      <c r="DL48" s="70"/>
      <c r="DM48" s="71"/>
    </row>
    <row r="49" spans="1:117" ht="13.5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BC49" s="52"/>
      <c r="BD49" s="51"/>
      <c r="BE49" s="50"/>
      <c r="BF49" s="62"/>
      <c r="BG49" s="86"/>
      <c r="BH49" s="87"/>
      <c r="BI49" s="72"/>
      <c r="BJ49" s="76"/>
      <c r="BK49" s="72"/>
      <c r="BL49" s="72"/>
      <c r="BM49" s="72"/>
      <c r="BN49" s="72"/>
      <c r="BO49" s="72"/>
      <c r="BP49" s="72"/>
      <c r="BQ49" s="72"/>
      <c r="BR49" s="72"/>
      <c r="BS49" s="72"/>
      <c r="BT49" s="73"/>
      <c r="BU49" s="74"/>
      <c r="BV49" s="70"/>
      <c r="BW49" s="71"/>
      <c r="BX49" s="52"/>
      <c r="BY49" s="51"/>
      <c r="BZ49" s="50"/>
      <c r="CA49" s="62"/>
      <c r="CB49" s="86"/>
      <c r="CC49" s="87"/>
      <c r="CD49" s="72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67"/>
      <c r="CP49" s="74"/>
      <c r="CQ49" s="70"/>
      <c r="CR49" s="71"/>
      <c r="CS49" s="52"/>
      <c r="CT49" s="51"/>
      <c r="CU49" s="50"/>
      <c r="CV49" s="62"/>
      <c r="CW49" s="86"/>
      <c r="CX49" s="87"/>
      <c r="CY49" s="72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67"/>
      <c r="DK49" s="74"/>
      <c r="DL49" s="70"/>
      <c r="DM49" s="71"/>
    </row>
    <row r="50" spans="1:117" ht="13.5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BC50" s="52"/>
      <c r="BD50" s="51"/>
      <c r="BE50" s="50"/>
      <c r="BF50" s="62"/>
      <c r="BG50" s="88"/>
      <c r="BH50" s="89"/>
      <c r="BI50" s="72"/>
      <c r="BJ50" s="77"/>
      <c r="BK50" s="72"/>
      <c r="BL50" s="72"/>
      <c r="BM50" s="72"/>
      <c r="BN50" s="72"/>
      <c r="BO50" s="72"/>
      <c r="BP50" s="72"/>
      <c r="BQ50" s="72"/>
      <c r="BR50" s="72"/>
      <c r="BS50" s="72"/>
      <c r="BT50" s="73"/>
      <c r="BU50" s="74"/>
      <c r="BV50" s="70"/>
      <c r="BW50" s="71"/>
      <c r="BX50" s="52"/>
      <c r="BY50" s="51"/>
      <c r="BZ50" s="50"/>
      <c r="CA50" s="62"/>
      <c r="CB50" s="88"/>
      <c r="CC50" s="89"/>
      <c r="CD50" s="72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67"/>
      <c r="CP50" s="74"/>
      <c r="CQ50" s="70"/>
      <c r="CR50" s="71"/>
      <c r="CS50" s="52"/>
      <c r="CT50" s="51"/>
      <c r="CU50" s="50"/>
      <c r="CV50" s="62"/>
      <c r="CW50" s="88"/>
      <c r="CX50" s="89"/>
      <c r="CY50" s="72"/>
      <c r="CZ50" s="53"/>
      <c r="DA50" s="53"/>
      <c r="DB50" s="53"/>
      <c r="DC50" s="53"/>
      <c r="DD50" s="53"/>
      <c r="DE50" s="53"/>
      <c r="DF50" s="53"/>
      <c r="DG50" s="53"/>
      <c r="DH50" s="53"/>
      <c r="DI50" s="53"/>
      <c r="DJ50" s="67"/>
      <c r="DK50" s="74"/>
      <c r="DL50" s="70"/>
      <c r="DM50" s="71"/>
    </row>
    <row r="51" spans="1:117" ht="13.5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BC51" s="52"/>
      <c r="BD51" s="51"/>
      <c r="BE51" s="50"/>
      <c r="BF51" s="62"/>
      <c r="BG51" s="84" t="s">
        <v>9</v>
      </c>
      <c r="BH51" s="85"/>
      <c r="BI51" s="53" t="str">
        <f>IF(VLOOKUP(BI60,入力用!$A$5:$P$49,2,FALSE)="","",VLOOKUP(BI60,入力用!$A$5:$P$49,2,FALSE))</f>
        <v>●●●</v>
      </c>
      <c r="BJ51" s="58" t="str">
        <f>IF(VLOOKUP(BJ60,入力用!$A$5:$P$49,2,FALSE)="","",VLOOKUP(BJ60,入力用!$A$5:$P$49,2,FALSE))</f>
        <v>▲▲▲</v>
      </c>
      <c r="BK51" s="53" t="str">
        <f>IF(VLOOKUP(BK60,入力用!$A$5:$P$49,2,FALSE)="","",VLOOKUP(BK60,入力用!$A$5:$P$49,2,FALSE))</f>
        <v>××</v>
      </c>
      <c r="BL51" s="53" t="str">
        <f>IF(VLOOKUP(BL60,入力用!$A$5:$P$49,2,FALSE)="","",VLOOKUP(BL60,入力用!$A$5:$P$49,2,FALSE))</f>
        <v>■■</v>
      </c>
      <c r="BM51" s="53" t="str">
        <f>IF(VLOOKUP(BM60,入力用!$A$5:$P$49,2,FALSE)="","",VLOOKUP(BM60,入力用!$A$5:$P$49,2,FALSE))</f>
        <v/>
      </c>
      <c r="BN51" s="53" t="str">
        <f>IF(VLOOKUP(BN60,入力用!$A$5:$P$49,2,FALSE)="","",VLOOKUP(BN60,入力用!$A$5:$P$49,2,FALSE))</f>
        <v/>
      </c>
      <c r="BO51" s="53" t="str">
        <f>IF(VLOOKUP(BO60,入力用!$A$5:$P$49,2,FALSE)="","",VLOOKUP(BO60,入力用!$A$5:$P$49,2,FALSE))</f>
        <v/>
      </c>
      <c r="BP51" s="53" t="str">
        <f>IF(VLOOKUP(BP60,入力用!$A$5:$P$49,2,FALSE)="","",VLOOKUP(BP60,入力用!$A$5:$P$49,2,FALSE))</f>
        <v/>
      </c>
      <c r="BQ51" s="53" t="str">
        <f>IF(VLOOKUP(BQ60,入力用!$A$5:$P$49,2,FALSE)="","",VLOOKUP(BQ60,入力用!$A$5:$P$49,2,FALSE))</f>
        <v/>
      </c>
      <c r="BR51" s="53" t="str">
        <f>IF(VLOOKUP(BR60,入力用!$A$5:$P$49,2,FALSE)="","",VLOOKUP(BR60,入力用!$A$5:$P$49,2,FALSE))</f>
        <v/>
      </c>
      <c r="BS51" s="53" t="str">
        <f>IF(VLOOKUP(BS60,入力用!$A$5:$P$49,2,FALSE)="","",VLOOKUP(BS60,入力用!$A$5:$P$49,2,FALSE))</f>
        <v/>
      </c>
      <c r="BT51" s="67" t="str">
        <f>IF(VLOOKUP(BT60,入力用!$A$5:$P$49,2,FALSE)="","",VLOOKUP(BT60,入力用!$A$5:$P$49,2,FALSE))</f>
        <v/>
      </c>
      <c r="BU51" s="68" t="s">
        <v>53</v>
      </c>
      <c r="BV51" s="53" t="s">
        <v>54</v>
      </c>
      <c r="BW51" s="55" t="s">
        <v>55</v>
      </c>
      <c r="BX51" s="52"/>
      <c r="BY51" s="51"/>
      <c r="BZ51" s="50"/>
      <c r="CA51" s="62"/>
      <c r="CB51" s="84" t="s">
        <v>9</v>
      </c>
      <c r="CC51" s="85"/>
      <c r="CD51" s="53" t="str">
        <f>IF(VLOOKUP(CD60,入力用!$A$5:$P$49,2,FALSE)="","",VLOOKUP(CD60,入力用!$A$5:$P$49,2,FALSE))</f>
        <v/>
      </c>
      <c r="CE51" s="53" t="str">
        <f>IF(VLOOKUP(CE60,入力用!$A$5:$P$49,2,FALSE)="","",VLOOKUP(CE60,入力用!$A$5:$P$49,2,FALSE))</f>
        <v/>
      </c>
      <c r="CF51" s="53" t="str">
        <f>IF(VLOOKUP(CF60,入力用!$A$5:$P$49,2,FALSE)="","",VLOOKUP(CF60,入力用!$A$5:$P$49,2,FALSE))</f>
        <v/>
      </c>
      <c r="CG51" s="53" t="str">
        <f>IF(VLOOKUP(CG60,入力用!$A$5:$P$49,2,FALSE)="","",VLOOKUP(CG60,入力用!$A$5:$P$49,2,FALSE))</f>
        <v/>
      </c>
      <c r="CH51" s="53" t="str">
        <f>IF(VLOOKUP(CH60,入力用!$A$5:$P$49,2,FALSE)="","",VLOOKUP(CH60,入力用!$A$5:$P$49,2,FALSE))</f>
        <v/>
      </c>
      <c r="CI51" s="53" t="str">
        <f>IF(VLOOKUP(CI60,入力用!$A$5:$P$49,2,FALSE)="","",VLOOKUP(CI60,入力用!$A$5:$P$49,2,FALSE))</f>
        <v/>
      </c>
      <c r="CJ51" s="53" t="str">
        <f>IF(VLOOKUP(CJ60,入力用!$A$5:$P$49,2,FALSE)="","",VLOOKUP(CJ60,入力用!$A$5:$P$49,2,FALSE))</f>
        <v/>
      </c>
      <c r="CK51" s="53" t="str">
        <f>IF(VLOOKUP(CK60,入力用!$A$5:$P$49,2,FALSE)="","",VLOOKUP(CK60,入力用!$A$5:$P$49,2,FALSE))</f>
        <v/>
      </c>
      <c r="CL51" s="53" t="str">
        <f>IF(VLOOKUP(CL60,入力用!$A$5:$P$49,2,FALSE)="","",VLOOKUP(CL60,入力用!$A$5:$P$49,2,FALSE))</f>
        <v/>
      </c>
      <c r="CM51" s="53" t="str">
        <f>IF(VLOOKUP(CM60,入力用!$A$5:$P$49,2,FALSE)="","",VLOOKUP(CM60,入力用!$A$5:$P$49,2,FALSE))</f>
        <v/>
      </c>
      <c r="CN51" s="53" t="str">
        <f>IF(VLOOKUP(CN60,入力用!$A$5:$P$49,2,FALSE)="","",VLOOKUP(CN60,入力用!$A$5:$P$49,2,FALSE))</f>
        <v/>
      </c>
      <c r="CO51" s="67" t="str">
        <f>IF(VLOOKUP(CO60,入力用!$A$5:$P$49,2,FALSE)="","",VLOOKUP(CO60,入力用!$A$5:$P$49,2,FALSE))</f>
        <v/>
      </c>
      <c r="CP51" s="68" t="s">
        <v>53</v>
      </c>
      <c r="CQ51" s="53" t="s">
        <v>54</v>
      </c>
      <c r="CR51" s="55" t="s">
        <v>55</v>
      </c>
      <c r="CS51" s="52"/>
      <c r="CT51" s="51"/>
      <c r="CU51" s="50"/>
      <c r="CV51" s="62"/>
      <c r="CW51" s="84" t="s">
        <v>9</v>
      </c>
      <c r="CX51" s="85"/>
      <c r="CY51" s="53" t="str">
        <f>IF(VLOOKUP(CY60,入力用!$A$5:$P$49,2,FALSE)="","",VLOOKUP(CY60,入力用!$A$5:$P$49,2,FALSE))</f>
        <v/>
      </c>
      <c r="CZ51" s="53" t="str">
        <f>IF(VLOOKUP(CZ60,入力用!$A$5:$P$49,2,FALSE)="","",VLOOKUP(CZ60,入力用!$A$5:$P$49,2,FALSE))</f>
        <v/>
      </c>
      <c r="DA51" s="53" t="str">
        <f>IF(VLOOKUP(DA60,入力用!$A$5:$P$49,2,FALSE)="","",VLOOKUP(DA60,入力用!$A$5:$P$49,2,FALSE))</f>
        <v/>
      </c>
      <c r="DB51" s="53" t="str">
        <f>IF(VLOOKUP(DB60,入力用!$A$5:$P$49,2,FALSE)="","",VLOOKUP(DB60,入力用!$A$5:$P$49,2,FALSE))</f>
        <v/>
      </c>
      <c r="DC51" s="53" t="str">
        <f>IF(VLOOKUP(DC60,入力用!$A$5:$P$49,2,FALSE)="","",VLOOKUP(DC60,入力用!$A$5:$P$49,2,FALSE))</f>
        <v/>
      </c>
      <c r="DD51" s="53" t="str">
        <f>IF(VLOOKUP(DD60,入力用!$A$5:$P$49,2,FALSE)="","",VLOOKUP(DD60,入力用!$A$5:$P$49,2,FALSE))</f>
        <v/>
      </c>
      <c r="DE51" s="53" t="str">
        <f>IF(VLOOKUP(DE60,入力用!$A$5:$P$49,2,FALSE)="","",VLOOKUP(DE60,入力用!$A$5:$P$49,2,FALSE))</f>
        <v/>
      </c>
      <c r="DF51" s="53" t="str">
        <f>IF(VLOOKUP(DF60,入力用!$A$5:$P$49,2,FALSE)="","",VLOOKUP(DF60,入力用!$A$5:$P$49,2,FALSE))</f>
        <v/>
      </c>
      <c r="DG51" s="53" t="str">
        <f>IF(VLOOKUP(DG60,入力用!$A$5:$P$49,2,FALSE)="","",VLOOKUP(DG60,入力用!$A$5:$P$49,2,FALSE))</f>
        <v/>
      </c>
      <c r="DH51" s="53" t="str">
        <f>IF(VLOOKUP(DH60,入力用!$A$5:$P$49,2,FALSE)="","",VLOOKUP(DH60,入力用!$A$5:$P$49,2,FALSE))</f>
        <v/>
      </c>
      <c r="DI51" s="53" t="str">
        <f>IF(VLOOKUP(DI60,入力用!$A$5:$P$49,2,FALSE)="","",VLOOKUP(DI60,入力用!$A$5:$P$49,2,FALSE))</f>
        <v/>
      </c>
      <c r="DJ51" s="67" t="str">
        <f>IF(VLOOKUP(DJ60,入力用!$A$5:$P$49,2,FALSE)="","",VLOOKUP(DJ60,入力用!$A$5:$P$49,2,FALSE))</f>
        <v/>
      </c>
      <c r="DK51" s="68" t="s">
        <v>53</v>
      </c>
      <c r="DL51" s="53" t="s">
        <v>54</v>
      </c>
      <c r="DM51" s="55" t="s">
        <v>55</v>
      </c>
    </row>
    <row r="52" spans="1:117" ht="13.5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"/>
      <c r="AN52" s="4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BC52" s="52"/>
      <c r="BD52" s="51"/>
      <c r="BE52" s="50"/>
      <c r="BF52" s="63"/>
      <c r="BG52" s="86"/>
      <c r="BH52" s="87"/>
      <c r="BI52" s="53"/>
      <c r="BJ52" s="59"/>
      <c r="BK52" s="53"/>
      <c r="BL52" s="53"/>
      <c r="BM52" s="53"/>
      <c r="BN52" s="53"/>
      <c r="BO52" s="53"/>
      <c r="BP52" s="53"/>
      <c r="BQ52" s="53"/>
      <c r="BR52" s="53"/>
      <c r="BS52" s="53"/>
      <c r="BT52" s="67"/>
      <c r="BU52" s="68"/>
      <c r="BV52" s="53"/>
      <c r="BW52" s="56"/>
      <c r="BX52" s="52"/>
      <c r="BY52" s="51"/>
      <c r="BZ52" s="50"/>
      <c r="CA52" s="63"/>
      <c r="CB52" s="86"/>
      <c r="CC52" s="87"/>
      <c r="CD52" s="53"/>
      <c r="CE52" s="53"/>
      <c r="CF52" s="53"/>
      <c r="CG52" s="53"/>
      <c r="CH52" s="53"/>
      <c r="CI52" s="53"/>
      <c r="CJ52" s="53"/>
      <c r="CK52" s="53"/>
      <c r="CL52" s="53"/>
      <c r="CM52" s="53"/>
      <c r="CN52" s="53"/>
      <c r="CO52" s="67"/>
      <c r="CP52" s="68"/>
      <c r="CQ52" s="53"/>
      <c r="CR52" s="56"/>
      <c r="CS52" s="52"/>
      <c r="CT52" s="51"/>
      <c r="CU52" s="50"/>
      <c r="CV52" s="63"/>
      <c r="CW52" s="86"/>
      <c r="CX52" s="87"/>
      <c r="CY52" s="53"/>
      <c r="CZ52" s="53"/>
      <c r="DA52" s="53"/>
      <c r="DB52" s="53"/>
      <c r="DC52" s="53"/>
      <c r="DD52" s="53"/>
      <c r="DE52" s="53"/>
      <c r="DF52" s="53"/>
      <c r="DG52" s="53"/>
      <c r="DH52" s="53"/>
      <c r="DI52" s="53"/>
      <c r="DJ52" s="67"/>
      <c r="DK52" s="68"/>
      <c r="DL52" s="53"/>
      <c r="DM52" s="56"/>
    </row>
    <row r="53" spans="1:117" ht="13.5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BC53" s="52"/>
      <c r="BD53" s="51"/>
      <c r="BE53" s="50"/>
      <c r="BF53" s="64" t="s">
        <v>7</v>
      </c>
      <c r="BG53" s="86"/>
      <c r="BH53" s="87"/>
      <c r="BI53" s="53"/>
      <c r="BJ53" s="59"/>
      <c r="BK53" s="53"/>
      <c r="BL53" s="53"/>
      <c r="BM53" s="53"/>
      <c r="BN53" s="53"/>
      <c r="BO53" s="53"/>
      <c r="BP53" s="53"/>
      <c r="BQ53" s="53"/>
      <c r="BR53" s="53"/>
      <c r="BS53" s="53"/>
      <c r="BT53" s="67"/>
      <c r="BU53" s="68"/>
      <c r="BV53" s="53"/>
      <c r="BW53" s="56"/>
      <c r="BX53" s="52"/>
      <c r="BY53" s="51"/>
      <c r="BZ53" s="50"/>
      <c r="CA53" s="64" t="s">
        <v>7</v>
      </c>
      <c r="CB53" s="86"/>
      <c r="CC53" s="87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67"/>
      <c r="CP53" s="68"/>
      <c r="CQ53" s="53"/>
      <c r="CR53" s="56"/>
      <c r="CS53" s="52"/>
      <c r="CT53" s="51"/>
      <c r="CU53" s="50"/>
      <c r="CV53" s="64" t="s">
        <v>7</v>
      </c>
      <c r="CW53" s="86"/>
      <c r="CX53" s="87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67"/>
      <c r="DK53" s="68"/>
      <c r="DL53" s="53"/>
      <c r="DM53" s="56"/>
    </row>
    <row r="54" spans="1:117" ht="13.5" customHeight="1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BC54" s="52"/>
      <c r="BD54" s="51"/>
      <c r="BE54" s="50"/>
      <c r="BF54" s="65"/>
      <c r="BG54" s="86"/>
      <c r="BH54" s="87"/>
      <c r="BI54" s="53"/>
      <c r="BJ54" s="59"/>
      <c r="BK54" s="53"/>
      <c r="BL54" s="53"/>
      <c r="BM54" s="53"/>
      <c r="BN54" s="53"/>
      <c r="BO54" s="53"/>
      <c r="BP54" s="53"/>
      <c r="BQ54" s="53"/>
      <c r="BR54" s="53"/>
      <c r="BS54" s="53"/>
      <c r="BT54" s="67"/>
      <c r="BU54" s="68"/>
      <c r="BV54" s="53"/>
      <c r="BW54" s="56"/>
      <c r="BX54" s="52"/>
      <c r="BY54" s="51"/>
      <c r="BZ54" s="50"/>
      <c r="CA54" s="65"/>
      <c r="CB54" s="86"/>
      <c r="CC54" s="87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67"/>
      <c r="CP54" s="68"/>
      <c r="CQ54" s="53"/>
      <c r="CR54" s="56"/>
      <c r="CS54" s="52"/>
      <c r="CT54" s="51"/>
      <c r="CU54" s="50"/>
      <c r="CV54" s="65"/>
      <c r="CW54" s="86"/>
      <c r="CX54" s="87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67"/>
      <c r="DK54" s="68"/>
      <c r="DL54" s="53"/>
      <c r="DM54" s="56"/>
    </row>
    <row r="55" spans="1:117" ht="13.5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"/>
      <c r="AN55" s="4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BC55" s="52"/>
      <c r="BD55" s="51"/>
      <c r="BE55" s="50"/>
      <c r="BF55" s="65"/>
      <c r="BG55" s="86"/>
      <c r="BH55" s="87"/>
      <c r="BI55" s="53"/>
      <c r="BJ55" s="59"/>
      <c r="BK55" s="53"/>
      <c r="BL55" s="53"/>
      <c r="BM55" s="53"/>
      <c r="BN55" s="53"/>
      <c r="BO55" s="53"/>
      <c r="BP55" s="53"/>
      <c r="BQ55" s="53"/>
      <c r="BR55" s="53"/>
      <c r="BS55" s="53"/>
      <c r="BT55" s="67"/>
      <c r="BU55" s="68"/>
      <c r="BV55" s="53"/>
      <c r="BW55" s="56"/>
      <c r="BX55" s="52"/>
      <c r="BY55" s="51"/>
      <c r="BZ55" s="50"/>
      <c r="CA55" s="65"/>
      <c r="CB55" s="86"/>
      <c r="CC55" s="87"/>
      <c r="CD55" s="53"/>
      <c r="CE55" s="53"/>
      <c r="CF55" s="53"/>
      <c r="CG55" s="53"/>
      <c r="CH55" s="53"/>
      <c r="CI55" s="53"/>
      <c r="CJ55" s="53"/>
      <c r="CK55" s="53"/>
      <c r="CL55" s="53"/>
      <c r="CM55" s="53"/>
      <c r="CN55" s="53"/>
      <c r="CO55" s="67"/>
      <c r="CP55" s="68"/>
      <c r="CQ55" s="53"/>
      <c r="CR55" s="56"/>
      <c r="CS55" s="52"/>
      <c r="CT55" s="51"/>
      <c r="CU55" s="50"/>
      <c r="CV55" s="65"/>
      <c r="CW55" s="86"/>
      <c r="CX55" s="87"/>
      <c r="CY55" s="53"/>
      <c r="CZ55" s="53"/>
      <c r="DA55" s="53"/>
      <c r="DB55" s="53"/>
      <c r="DC55" s="53"/>
      <c r="DD55" s="53"/>
      <c r="DE55" s="53"/>
      <c r="DF55" s="53"/>
      <c r="DG55" s="53"/>
      <c r="DH55" s="53"/>
      <c r="DI55" s="53"/>
      <c r="DJ55" s="67"/>
      <c r="DK55" s="68"/>
      <c r="DL55" s="53"/>
      <c r="DM55" s="56"/>
    </row>
    <row r="56" spans="1:117" ht="13.5" customHeight="1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2"/>
      <c r="BC56" s="52"/>
      <c r="BD56" s="51"/>
      <c r="BE56" s="50"/>
      <c r="BF56" s="65"/>
      <c r="BG56" s="86"/>
      <c r="BH56" s="87"/>
      <c r="BI56" s="53"/>
      <c r="BJ56" s="59"/>
      <c r="BK56" s="53"/>
      <c r="BL56" s="53"/>
      <c r="BM56" s="53"/>
      <c r="BN56" s="53"/>
      <c r="BO56" s="53"/>
      <c r="BP56" s="53"/>
      <c r="BQ56" s="53"/>
      <c r="BR56" s="53"/>
      <c r="BS56" s="53"/>
      <c r="BT56" s="67"/>
      <c r="BU56" s="68"/>
      <c r="BV56" s="53"/>
      <c r="BW56" s="56"/>
      <c r="BX56" s="52"/>
      <c r="BY56" s="51"/>
      <c r="BZ56" s="50"/>
      <c r="CA56" s="65"/>
      <c r="CB56" s="86"/>
      <c r="CC56" s="87"/>
      <c r="CD56" s="53"/>
      <c r="CE56" s="53"/>
      <c r="CF56" s="53"/>
      <c r="CG56" s="53"/>
      <c r="CH56" s="53"/>
      <c r="CI56" s="53"/>
      <c r="CJ56" s="53"/>
      <c r="CK56" s="53"/>
      <c r="CL56" s="53"/>
      <c r="CM56" s="53"/>
      <c r="CN56" s="53"/>
      <c r="CO56" s="67"/>
      <c r="CP56" s="68"/>
      <c r="CQ56" s="53"/>
      <c r="CR56" s="56"/>
      <c r="CS56" s="52"/>
      <c r="CT56" s="51"/>
      <c r="CU56" s="50"/>
      <c r="CV56" s="65"/>
      <c r="CW56" s="86"/>
      <c r="CX56" s="87"/>
      <c r="CY56" s="53"/>
      <c r="CZ56" s="53"/>
      <c r="DA56" s="53"/>
      <c r="DB56" s="53"/>
      <c r="DC56" s="53"/>
      <c r="DD56" s="53"/>
      <c r="DE56" s="53"/>
      <c r="DF56" s="53"/>
      <c r="DG56" s="53"/>
      <c r="DH56" s="53"/>
      <c r="DI56" s="53"/>
      <c r="DJ56" s="67"/>
      <c r="DK56" s="68"/>
      <c r="DL56" s="53"/>
      <c r="DM56" s="56"/>
    </row>
    <row r="57" spans="1:117" ht="13.5" customHeight="1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2"/>
      <c r="BC57" s="52"/>
      <c r="BD57" s="51"/>
      <c r="BE57" s="50"/>
      <c r="BF57" s="65"/>
      <c r="BG57" s="86"/>
      <c r="BH57" s="87"/>
      <c r="BI57" s="53"/>
      <c r="BJ57" s="59"/>
      <c r="BK57" s="53"/>
      <c r="BL57" s="53"/>
      <c r="BM57" s="53"/>
      <c r="BN57" s="53"/>
      <c r="BO57" s="53"/>
      <c r="BP57" s="53"/>
      <c r="BQ57" s="53"/>
      <c r="BR57" s="53"/>
      <c r="BS57" s="53"/>
      <c r="BT57" s="67"/>
      <c r="BU57" s="68"/>
      <c r="BV57" s="53"/>
      <c r="BW57" s="56"/>
      <c r="BX57" s="52"/>
      <c r="BY57" s="51"/>
      <c r="BZ57" s="50"/>
      <c r="CA57" s="65"/>
      <c r="CB57" s="86"/>
      <c r="CC57" s="87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67"/>
      <c r="CP57" s="68"/>
      <c r="CQ57" s="53"/>
      <c r="CR57" s="56"/>
      <c r="CS57" s="52"/>
      <c r="CT57" s="51"/>
      <c r="CU57" s="50"/>
      <c r="CV57" s="65"/>
      <c r="CW57" s="86"/>
      <c r="CX57" s="87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67"/>
      <c r="DK57" s="68"/>
      <c r="DL57" s="53"/>
      <c r="DM57" s="56"/>
    </row>
    <row r="58" spans="1:117" ht="13.5" customHeight="1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2"/>
      <c r="BC58" s="52"/>
      <c r="BD58" s="51"/>
      <c r="BE58" s="50"/>
      <c r="BF58" s="65"/>
      <c r="BG58" s="86"/>
      <c r="BH58" s="87"/>
      <c r="BI58" s="53"/>
      <c r="BJ58" s="59"/>
      <c r="BK58" s="53"/>
      <c r="BL58" s="53"/>
      <c r="BM58" s="53"/>
      <c r="BN58" s="53"/>
      <c r="BO58" s="53"/>
      <c r="BP58" s="53"/>
      <c r="BQ58" s="53"/>
      <c r="BR58" s="53"/>
      <c r="BS58" s="53"/>
      <c r="BT58" s="67"/>
      <c r="BU58" s="68"/>
      <c r="BV58" s="53"/>
      <c r="BW58" s="56"/>
      <c r="BX58" s="52"/>
      <c r="BY58" s="51"/>
      <c r="BZ58" s="50"/>
      <c r="CA58" s="65"/>
      <c r="CB58" s="86"/>
      <c r="CC58" s="87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67"/>
      <c r="CP58" s="68"/>
      <c r="CQ58" s="53"/>
      <c r="CR58" s="56"/>
      <c r="CS58" s="52"/>
      <c r="CT58" s="51"/>
      <c r="CU58" s="50"/>
      <c r="CV58" s="65"/>
      <c r="CW58" s="86"/>
      <c r="CX58" s="87"/>
      <c r="CY58" s="53"/>
      <c r="CZ58" s="53"/>
      <c r="DA58" s="53"/>
      <c r="DB58" s="53"/>
      <c r="DC58" s="53"/>
      <c r="DD58" s="53"/>
      <c r="DE58" s="53"/>
      <c r="DF58" s="53"/>
      <c r="DG58" s="53"/>
      <c r="DH58" s="53"/>
      <c r="DI58" s="53"/>
      <c r="DJ58" s="67"/>
      <c r="DK58" s="68"/>
      <c r="DL58" s="53"/>
      <c r="DM58" s="56"/>
    </row>
    <row r="59" spans="1:117" ht="13.5" customHeight="1" thickBo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2"/>
      <c r="BC59" s="52"/>
      <c r="BD59" s="2"/>
      <c r="BE59" s="50"/>
      <c r="BF59" s="66"/>
      <c r="BG59" s="88"/>
      <c r="BH59" s="89"/>
      <c r="BI59" s="53"/>
      <c r="BJ59" s="60"/>
      <c r="BK59" s="53"/>
      <c r="BL59" s="53"/>
      <c r="BM59" s="53"/>
      <c r="BN59" s="53"/>
      <c r="BO59" s="53"/>
      <c r="BP59" s="53"/>
      <c r="BQ59" s="53"/>
      <c r="BR59" s="53"/>
      <c r="BS59" s="53"/>
      <c r="BT59" s="67"/>
      <c r="BU59" s="69"/>
      <c r="BV59" s="54"/>
      <c r="BW59" s="57"/>
      <c r="BX59" s="52"/>
      <c r="BY59" s="2"/>
      <c r="BZ59" s="50"/>
      <c r="CA59" s="66"/>
      <c r="CB59" s="88"/>
      <c r="CC59" s="89"/>
      <c r="CD59" s="53"/>
      <c r="CE59" s="53"/>
      <c r="CF59" s="53"/>
      <c r="CG59" s="53"/>
      <c r="CH59" s="53"/>
      <c r="CI59" s="53"/>
      <c r="CJ59" s="53"/>
      <c r="CK59" s="53"/>
      <c r="CL59" s="53"/>
      <c r="CM59" s="53"/>
      <c r="CN59" s="53"/>
      <c r="CO59" s="67"/>
      <c r="CP59" s="69"/>
      <c r="CQ59" s="54"/>
      <c r="CR59" s="57"/>
      <c r="CS59" s="52"/>
      <c r="CT59" s="2"/>
      <c r="CU59" s="50"/>
      <c r="CV59" s="66"/>
      <c r="CW59" s="88"/>
      <c r="CX59" s="89"/>
      <c r="CY59" s="53"/>
      <c r="CZ59" s="53"/>
      <c r="DA59" s="53"/>
      <c r="DB59" s="53"/>
      <c r="DC59" s="53"/>
      <c r="DD59" s="53"/>
      <c r="DE59" s="53"/>
      <c r="DF59" s="53"/>
      <c r="DG59" s="53"/>
      <c r="DH59" s="53"/>
      <c r="DI59" s="53"/>
      <c r="DJ59" s="67"/>
      <c r="DK59" s="69"/>
      <c r="DL59" s="54"/>
      <c r="DM59" s="57"/>
    </row>
    <row r="60" spans="1:117" ht="13.5" customHeight="1" x14ac:dyDescent="0.15">
      <c r="N60" s="110" t="s">
        <v>47</v>
      </c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 t="s">
        <v>78</v>
      </c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BI60" s="1">
        <v>1</v>
      </c>
      <c r="BJ60" s="1">
        <v>2</v>
      </c>
      <c r="BK60" s="1">
        <v>3</v>
      </c>
      <c r="BL60" s="1">
        <v>4</v>
      </c>
      <c r="BM60" s="1">
        <v>5</v>
      </c>
      <c r="BN60" s="1">
        <v>6</v>
      </c>
      <c r="BO60" s="1">
        <v>7</v>
      </c>
      <c r="BP60" s="1">
        <v>8</v>
      </c>
      <c r="BQ60" s="1">
        <v>9</v>
      </c>
      <c r="BR60" s="1">
        <v>10</v>
      </c>
      <c r="BS60" s="1">
        <v>11</v>
      </c>
      <c r="BT60" s="1">
        <v>12</v>
      </c>
      <c r="CD60" s="1">
        <v>13</v>
      </c>
      <c r="CE60" s="1">
        <v>14</v>
      </c>
      <c r="CF60" s="1">
        <v>15</v>
      </c>
      <c r="CG60" s="1">
        <v>16</v>
      </c>
      <c r="CH60" s="1">
        <v>17</v>
      </c>
      <c r="CI60" s="1">
        <v>18</v>
      </c>
      <c r="CJ60" s="1">
        <v>19</v>
      </c>
      <c r="CK60" s="1">
        <v>20</v>
      </c>
      <c r="CL60" s="1">
        <v>21</v>
      </c>
      <c r="CM60" s="1">
        <v>22</v>
      </c>
      <c r="CN60" s="1">
        <v>23</v>
      </c>
      <c r="CO60" s="1">
        <v>24</v>
      </c>
      <c r="CY60" s="1">
        <v>25</v>
      </c>
      <c r="CZ60" s="1">
        <v>26</v>
      </c>
      <c r="DA60" s="1">
        <v>27</v>
      </c>
      <c r="DB60" s="1">
        <v>28</v>
      </c>
      <c r="DC60" s="1">
        <v>29</v>
      </c>
      <c r="DD60" s="1">
        <v>30</v>
      </c>
      <c r="DE60" s="1">
        <v>31</v>
      </c>
      <c r="DF60" s="1">
        <v>32</v>
      </c>
      <c r="DG60" s="1">
        <v>33</v>
      </c>
      <c r="DH60" s="1">
        <v>34</v>
      </c>
      <c r="DI60" s="1">
        <v>35</v>
      </c>
      <c r="DJ60" s="1">
        <v>36</v>
      </c>
    </row>
    <row r="61" spans="1:117" ht="13.5" customHeight="1" x14ac:dyDescent="0.15">
      <c r="D61" s="111" t="s">
        <v>59</v>
      </c>
      <c r="E61" s="112"/>
      <c r="F61" s="112"/>
      <c r="G61" s="112"/>
      <c r="H61" s="112"/>
      <c r="I61" s="112"/>
      <c r="J61" s="112"/>
      <c r="K61" s="112"/>
      <c r="L61" s="112"/>
      <c r="M61" s="113"/>
      <c r="N61" s="103">
        <f>IFERROR(BU1+CP1+DK1,"")</f>
        <v>50000</v>
      </c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>
        <f>IFERROR(ROUNDDOWN(N61/4,0),"")</f>
        <v>12500</v>
      </c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</row>
    <row r="62" spans="1:117" ht="13.5" customHeight="1" x14ac:dyDescent="0.15">
      <c r="D62" s="111" t="s">
        <v>54</v>
      </c>
      <c r="E62" s="112"/>
      <c r="F62" s="112"/>
      <c r="G62" s="112"/>
      <c r="H62" s="112"/>
      <c r="I62" s="112"/>
      <c r="J62" s="112"/>
      <c r="K62" s="112"/>
      <c r="L62" s="112"/>
      <c r="M62" s="113"/>
      <c r="N62" s="103">
        <f>IFERROR(BV1+CQ1+DL1,"")</f>
        <v>135000</v>
      </c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>
        <f>IFERROR(ROUNDDOWN(N62/12,0),"")</f>
        <v>11250</v>
      </c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</row>
    <row r="63" spans="1:117" ht="13.5" customHeight="1" x14ac:dyDescent="0.15"/>
    <row r="64" spans="1:117" ht="13.5" customHeight="1" x14ac:dyDescent="0.15"/>
    <row r="65" ht="13.5" customHeight="1" x14ac:dyDescent="0.15"/>
    <row r="68" ht="13.5" customHeight="1" x14ac:dyDescent="0.15"/>
  </sheetData>
  <mergeCells count="871">
    <mergeCell ref="AI1:BA2"/>
    <mergeCell ref="N60:X60"/>
    <mergeCell ref="Y60:AI60"/>
    <mergeCell ref="Y61:AI61"/>
    <mergeCell ref="Y62:AI62"/>
    <mergeCell ref="D61:M61"/>
    <mergeCell ref="D62:M62"/>
    <mergeCell ref="AK6:AM6"/>
    <mergeCell ref="H14:H15"/>
    <mergeCell ref="I14:I15"/>
    <mergeCell ref="DK51:DK59"/>
    <mergeCell ref="DL51:DL59"/>
    <mergeCell ref="DM51:DM59"/>
    <mergeCell ref="CV53:CV59"/>
    <mergeCell ref="N61:X61"/>
    <mergeCell ref="N62:X62"/>
    <mergeCell ref="DE51:DE59"/>
    <mergeCell ref="DF51:DF59"/>
    <mergeCell ref="DG51:DG59"/>
    <mergeCell ref="DH51:DH59"/>
    <mergeCell ref="DI51:DI59"/>
    <mergeCell ref="DJ51:DJ59"/>
    <mergeCell ref="DK45:DK50"/>
    <mergeCell ref="DL45:DL50"/>
    <mergeCell ref="DM45:DM50"/>
    <mergeCell ref="CW51:CX59"/>
    <mergeCell ref="CY51:CY59"/>
    <mergeCell ref="CZ51:CZ59"/>
    <mergeCell ref="DA51:DA59"/>
    <mergeCell ref="DB51:DB59"/>
    <mergeCell ref="DC51:DC59"/>
    <mergeCell ref="DD51:DD59"/>
    <mergeCell ref="DE45:DE50"/>
    <mergeCell ref="DF45:DF50"/>
    <mergeCell ref="DG45:DG50"/>
    <mergeCell ref="DH45:DH50"/>
    <mergeCell ref="DC45:DC50"/>
    <mergeCell ref="DD45:DD50"/>
    <mergeCell ref="DI45:DI50"/>
    <mergeCell ref="DJ45:DJ50"/>
    <mergeCell ref="DK42:DK44"/>
    <mergeCell ref="DL42:DL44"/>
    <mergeCell ref="DM42:DM44"/>
    <mergeCell ref="CW45:CX50"/>
    <mergeCell ref="CY45:CY50"/>
    <mergeCell ref="CZ45:CZ50"/>
    <mergeCell ref="DA45:DA50"/>
    <mergeCell ref="DB45:DB50"/>
    <mergeCell ref="DE42:DE44"/>
    <mergeCell ref="DF42:DF44"/>
    <mergeCell ref="DG42:DG44"/>
    <mergeCell ref="DH42:DH44"/>
    <mergeCell ref="DI42:DI44"/>
    <mergeCell ref="DJ42:DJ44"/>
    <mergeCell ref="DK39:DK41"/>
    <mergeCell ref="DL39:DL41"/>
    <mergeCell ref="DM39:DM41"/>
    <mergeCell ref="CX42:CX44"/>
    <mergeCell ref="CY42:CY44"/>
    <mergeCell ref="CZ42:CZ44"/>
    <mergeCell ref="DA42:DA44"/>
    <mergeCell ref="DB42:DB44"/>
    <mergeCell ref="DC42:DC44"/>
    <mergeCell ref="DD42:DD44"/>
    <mergeCell ref="DE39:DE41"/>
    <mergeCell ref="DF39:DF41"/>
    <mergeCell ref="DG39:DG41"/>
    <mergeCell ref="DH39:DH41"/>
    <mergeCell ref="DI39:DI41"/>
    <mergeCell ref="DJ39:DJ41"/>
    <mergeCell ref="DK36:DK38"/>
    <mergeCell ref="DL36:DL38"/>
    <mergeCell ref="DM36:DM38"/>
    <mergeCell ref="CX39:CX41"/>
    <mergeCell ref="CY39:CY41"/>
    <mergeCell ref="CZ39:CZ41"/>
    <mergeCell ref="DA39:DA41"/>
    <mergeCell ref="DB39:DB41"/>
    <mergeCell ref="DC39:DC41"/>
    <mergeCell ref="DD39:DD41"/>
    <mergeCell ref="DE36:DE38"/>
    <mergeCell ref="DF36:DF38"/>
    <mergeCell ref="DG36:DG38"/>
    <mergeCell ref="DH36:DH38"/>
    <mergeCell ref="DI36:DI38"/>
    <mergeCell ref="DJ36:DJ38"/>
    <mergeCell ref="DK33:DK35"/>
    <mergeCell ref="DL33:DL35"/>
    <mergeCell ref="DM33:DM35"/>
    <mergeCell ref="CX36:CX38"/>
    <mergeCell ref="CY36:CY38"/>
    <mergeCell ref="CZ36:CZ38"/>
    <mergeCell ref="DA36:DA38"/>
    <mergeCell ref="DB36:DB38"/>
    <mergeCell ref="DC36:DC38"/>
    <mergeCell ref="DD36:DD38"/>
    <mergeCell ref="DE33:DE35"/>
    <mergeCell ref="DF33:DF35"/>
    <mergeCell ref="DG33:DG35"/>
    <mergeCell ref="DH33:DH35"/>
    <mergeCell ref="DI33:DI35"/>
    <mergeCell ref="DJ33:DJ35"/>
    <mergeCell ref="DL30:DL32"/>
    <mergeCell ref="DM30:DM32"/>
    <mergeCell ref="CV33:CV52"/>
    <mergeCell ref="CX33:CX35"/>
    <mergeCell ref="CY33:CY35"/>
    <mergeCell ref="CZ33:CZ35"/>
    <mergeCell ref="DA33:DA35"/>
    <mergeCell ref="DB33:DB35"/>
    <mergeCell ref="DC33:DC35"/>
    <mergeCell ref="DD33:DD35"/>
    <mergeCell ref="DF30:DF32"/>
    <mergeCell ref="DG30:DG32"/>
    <mergeCell ref="DH30:DH32"/>
    <mergeCell ref="DI30:DI32"/>
    <mergeCell ref="DJ30:DJ32"/>
    <mergeCell ref="DK30:DK32"/>
    <mergeCell ref="CZ30:CZ32"/>
    <mergeCell ref="DA30:DA32"/>
    <mergeCell ref="DB30:DB32"/>
    <mergeCell ref="DC30:DC32"/>
    <mergeCell ref="DD30:DD32"/>
    <mergeCell ref="DE30:DE32"/>
    <mergeCell ref="DH27:DH29"/>
    <mergeCell ref="DI27:DI29"/>
    <mergeCell ref="DJ27:DJ29"/>
    <mergeCell ref="DK27:DK29"/>
    <mergeCell ref="DL27:DL29"/>
    <mergeCell ref="DM27:DM29"/>
    <mergeCell ref="DB27:DB29"/>
    <mergeCell ref="DC27:DC29"/>
    <mergeCell ref="DD27:DD29"/>
    <mergeCell ref="DE27:DE29"/>
    <mergeCell ref="DF27:DF29"/>
    <mergeCell ref="DG27:DG29"/>
    <mergeCell ref="DI24:DI26"/>
    <mergeCell ref="DJ24:DJ26"/>
    <mergeCell ref="DK24:DK26"/>
    <mergeCell ref="DL24:DL26"/>
    <mergeCell ref="DM24:DM26"/>
    <mergeCell ref="CV27:CV32"/>
    <mergeCell ref="CX27:CX29"/>
    <mergeCell ref="CY27:CY29"/>
    <mergeCell ref="CZ27:CZ29"/>
    <mergeCell ref="DA27:DA29"/>
    <mergeCell ref="DC24:DC26"/>
    <mergeCell ref="DD24:DD26"/>
    <mergeCell ref="DE24:DE26"/>
    <mergeCell ref="DF24:DF26"/>
    <mergeCell ref="DG24:DG26"/>
    <mergeCell ref="DH24:DH26"/>
    <mergeCell ref="DI21:DI23"/>
    <mergeCell ref="DJ21:DJ23"/>
    <mergeCell ref="DK21:DK23"/>
    <mergeCell ref="DL21:DL23"/>
    <mergeCell ref="DM21:DM23"/>
    <mergeCell ref="CX24:CX26"/>
    <mergeCell ref="CY24:CY26"/>
    <mergeCell ref="CZ24:CZ26"/>
    <mergeCell ref="DA24:DA26"/>
    <mergeCell ref="DB24:DB26"/>
    <mergeCell ref="DC21:DC23"/>
    <mergeCell ref="DD21:DD23"/>
    <mergeCell ref="DE21:DE23"/>
    <mergeCell ref="DF21:DF23"/>
    <mergeCell ref="DG21:DG23"/>
    <mergeCell ref="DH21:DH23"/>
    <mergeCell ref="DI18:DI20"/>
    <mergeCell ref="DJ18:DJ20"/>
    <mergeCell ref="DK18:DK20"/>
    <mergeCell ref="DL18:DL20"/>
    <mergeCell ref="DM18:DM20"/>
    <mergeCell ref="CX21:CX23"/>
    <mergeCell ref="CY21:CY23"/>
    <mergeCell ref="CZ21:CZ23"/>
    <mergeCell ref="DA21:DA23"/>
    <mergeCell ref="DB21:DB23"/>
    <mergeCell ref="DC18:DC20"/>
    <mergeCell ref="DD18:DD20"/>
    <mergeCell ref="DE18:DE20"/>
    <mergeCell ref="DF18:DF20"/>
    <mergeCell ref="DG18:DG20"/>
    <mergeCell ref="DH18:DH20"/>
    <mergeCell ref="DI13:DI17"/>
    <mergeCell ref="DJ13:DJ17"/>
    <mergeCell ref="DK13:DK17"/>
    <mergeCell ref="DL13:DL17"/>
    <mergeCell ref="DM13:DM17"/>
    <mergeCell ref="CX18:CX20"/>
    <mergeCell ref="CY18:CY20"/>
    <mergeCell ref="CZ18:CZ20"/>
    <mergeCell ref="DA18:DA20"/>
    <mergeCell ref="DB18:DB20"/>
    <mergeCell ref="DC13:DC17"/>
    <mergeCell ref="DD13:DD17"/>
    <mergeCell ref="DE13:DE17"/>
    <mergeCell ref="DF13:DF17"/>
    <mergeCell ref="DG13:DG17"/>
    <mergeCell ref="DH13:DH17"/>
    <mergeCell ref="DI10:DI12"/>
    <mergeCell ref="DJ10:DJ12"/>
    <mergeCell ref="DK10:DK12"/>
    <mergeCell ref="DL10:DL12"/>
    <mergeCell ref="DM10:DM12"/>
    <mergeCell ref="CX13:CX17"/>
    <mergeCell ref="CY13:CY17"/>
    <mergeCell ref="CZ13:CZ17"/>
    <mergeCell ref="DA13:DA17"/>
    <mergeCell ref="DB13:DB17"/>
    <mergeCell ref="DC10:DC12"/>
    <mergeCell ref="DD10:DD12"/>
    <mergeCell ref="DE10:DE12"/>
    <mergeCell ref="DF10:DF12"/>
    <mergeCell ref="DG10:DG12"/>
    <mergeCell ref="DH10:DH12"/>
    <mergeCell ref="DI7:DI9"/>
    <mergeCell ref="DJ7:DJ9"/>
    <mergeCell ref="DK7:DK9"/>
    <mergeCell ref="DL7:DL9"/>
    <mergeCell ref="DM7:DM9"/>
    <mergeCell ref="CX10:CX12"/>
    <mergeCell ref="CY10:CY12"/>
    <mergeCell ref="CZ10:CZ12"/>
    <mergeCell ref="DA10:DA12"/>
    <mergeCell ref="DB10:DB12"/>
    <mergeCell ref="DC7:DC9"/>
    <mergeCell ref="DD7:DD9"/>
    <mergeCell ref="DE7:DE9"/>
    <mergeCell ref="DF7:DF9"/>
    <mergeCell ref="DG7:DG9"/>
    <mergeCell ref="DH7:DH9"/>
    <mergeCell ref="DL1:DL4"/>
    <mergeCell ref="DM1:DM4"/>
    <mergeCell ref="DK5:DK6"/>
    <mergeCell ref="DL5:DL6"/>
    <mergeCell ref="DM5:DM6"/>
    <mergeCell ref="CX7:CX9"/>
    <mergeCell ref="CY7:CY9"/>
    <mergeCell ref="CZ7:CZ9"/>
    <mergeCell ref="DA7:DA9"/>
    <mergeCell ref="DB7:DB9"/>
    <mergeCell ref="DF1:DF6"/>
    <mergeCell ref="DG1:DG6"/>
    <mergeCell ref="DH1:DH6"/>
    <mergeCell ref="DI1:DI6"/>
    <mergeCell ref="DJ1:DJ6"/>
    <mergeCell ref="DK1:DK4"/>
    <mergeCell ref="CZ1:CZ6"/>
    <mergeCell ref="DA1:DA6"/>
    <mergeCell ref="DB1:DB6"/>
    <mergeCell ref="DC1:DC6"/>
    <mergeCell ref="DD1:DD6"/>
    <mergeCell ref="DE1:DE6"/>
    <mergeCell ref="CT1:CT58"/>
    <mergeCell ref="CU1:CU59"/>
    <mergeCell ref="CV1:CV26"/>
    <mergeCell ref="CW1:CW44"/>
    <mergeCell ref="CX1:CX6"/>
    <mergeCell ref="CY1:CY6"/>
    <mergeCell ref="CX30:CX32"/>
    <mergeCell ref="CY30:CY32"/>
    <mergeCell ref="CA53:CA59"/>
    <mergeCell ref="CS1:CS59"/>
    <mergeCell ref="CI51:CI59"/>
    <mergeCell ref="CJ51:CJ59"/>
    <mergeCell ref="CK51:CK59"/>
    <mergeCell ref="CL51:CL59"/>
    <mergeCell ref="CM51:CM59"/>
    <mergeCell ref="CN51:CN59"/>
    <mergeCell ref="CO45:CO50"/>
    <mergeCell ref="CP45:CP50"/>
    <mergeCell ref="CQ45:CQ50"/>
    <mergeCell ref="CR45:CR50"/>
    <mergeCell ref="CO51:CO59"/>
    <mergeCell ref="CP51:CP59"/>
    <mergeCell ref="CQ51:CQ59"/>
    <mergeCell ref="CR51:CR59"/>
    <mergeCell ref="CN45:CN50"/>
    <mergeCell ref="CB51:CC59"/>
    <mergeCell ref="CD51:CD59"/>
    <mergeCell ref="CE51:CE59"/>
    <mergeCell ref="CF51:CF59"/>
    <mergeCell ref="CG51:CG59"/>
    <mergeCell ref="CH51:CH59"/>
    <mergeCell ref="CH45:CH50"/>
    <mergeCell ref="CI45:CI50"/>
    <mergeCell ref="CJ45:CJ50"/>
    <mergeCell ref="CK45:CK50"/>
    <mergeCell ref="CL45:CL50"/>
    <mergeCell ref="CM45:CM50"/>
    <mergeCell ref="CN42:CN44"/>
    <mergeCell ref="CO42:CO44"/>
    <mergeCell ref="CP42:CP44"/>
    <mergeCell ref="CQ42:CQ44"/>
    <mergeCell ref="CR42:CR44"/>
    <mergeCell ref="CB45:CC50"/>
    <mergeCell ref="CD45:CD50"/>
    <mergeCell ref="CE45:CE50"/>
    <mergeCell ref="CF45:CF50"/>
    <mergeCell ref="CG45:CG50"/>
    <mergeCell ref="CH42:CH44"/>
    <mergeCell ref="CI42:CI44"/>
    <mergeCell ref="CJ42:CJ44"/>
    <mergeCell ref="CK42:CK44"/>
    <mergeCell ref="CL42:CL44"/>
    <mergeCell ref="CM42:CM44"/>
    <mergeCell ref="CN39:CN41"/>
    <mergeCell ref="CO39:CO41"/>
    <mergeCell ref="CP39:CP41"/>
    <mergeCell ref="CQ39:CQ41"/>
    <mergeCell ref="CR39:CR41"/>
    <mergeCell ref="CC42:CC44"/>
    <mergeCell ref="CD42:CD44"/>
    <mergeCell ref="CE42:CE44"/>
    <mergeCell ref="CF42:CF44"/>
    <mergeCell ref="CG42:CG44"/>
    <mergeCell ref="CH39:CH41"/>
    <mergeCell ref="CI39:CI41"/>
    <mergeCell ref="CJ39:CJ41"/>
    <mergeCell ref="CK39:CK41"/>
    <mergeCell ref="CL39:CL41"/>
    <mergeCell ref="CM39:CM41"/>
    <mergeCell ref="CN36:CN38"/>
    <mergeCell ref="CO36:CO38"/>
    <mergeCell ref="CP36:CP38"/>
    <mergeCell ref="CQ36:CQ38"/>
    <mergeCell ref="CR36:CR38"/>
    <mergeCell ref="CC39:CC41"/>
    <mergeCell ref="CD39:CD41"/>
    <mergeCell ref="CE39:CE41"/>
    <mergeCell ref="CF39:CF41"/>
    <mergeCell ref="CG39:CG41"/>
    <mergeCell ref="CH36:CH38"/>
    <mergeCell ref="CI36:CI38"/>
    <mergeCell ref="CJ36:CJ38"/>
    <mergeCell ref="CK36:CK38"/>
    <mergeCell ref="CL36:CL38"/>
    <mergeCell ref="CM36:CM38"/>
    <mergeCell ref="CN33:CN35"/>
    <mergeCell ref="CO33:CO35"/>
    <mergeCell ref="CP33:CP35"/>
    <mergeCell ref="CQ33:CQ35"/>
    <mergeCell ref="CR33:CR35"/>
    <mergeCell ref="CC36:CC38"/>
    <mergeCell ref="CD36:CD38"/>
    <mergeCell ref="CE36:CE38"/>
    <mergeCell ref="CF36:CF38"/>
    <mergeCell ref="CG36:CG38"/>
    <mergeCell ref="CH33:CH35"/>
    <mergeCell ref="CI33:CI35"/>
    <mergeCell ref="CJ33:CJ35"/>
    <mergeCell ref="CK33:CK35"/>
    <mergeCell ref="CL33:CL35"/>
    <mergeCell ref="CM33:CM35"/>
    <mergeCell ref="CO30:CO32"/>
    <mergeCell ref="CP30:CP32"/>
    <mergeCell ref="CQ30:CQ32"/>
    <mergeCell ref="CR30:CR32"/>
    <mergeCell ref="CA33:CA52"/>
    <mergeCell ref="CC33:CC35"/>
    <mergeCell ref="CD33:CD35"/>
    <mergeCell ref="CE33:CE35"/>
    <mergeCell ref="CF33:CF35"/>
    <mergeCell ref="CG33:CG35"/>
    <mergeCell ref="CI30:CI32"/>
    <mergeCell ref="CJ30:CJ32"/>
    <mergeCell ref="CK30:CK32"/>
    <mergeCell ref="CL30:CL32"/>
    <mergeCell ref="CM30:CM32"/>
    <mergeCell ref="CN30:CN32"/>
    <mergeCell ref="CC30:CC32"/>
    <mergeCell ref="CD30:CD32"/>
    <mergeCell ref="CE30:CE32"/>
    <mergeCell ref="CF30:CF32"/>
    <mergeCell ref="CG30:CG32"/>
    <mergeCell ref="CH30:CH32"/>
    <mergeCell ref="CM27:CM29"/>
    <mergeCell ref="CN27:CN29"/>
    <mergeCell ref="CO27:CO29"/>
    <mergeCell ref="CP27:CP29"/>
    <mergeCell ref="CQ27:CQ29"/>
    <mergeCell ref="CR27:CR29"/>
    <mergeCell ref="CG27:CG29"/>
    <mergeCell ref="CH27:CH29"/>
    <mergeCell ref="CI27:CI29"/>
    <mergeCell ref="CJ27:CJ29"/>
    <mergeCell ref="CK27:CK29"/>
    <mergeCell ref="CL27:CL29"/>
    <mergeCell ref="CN24:CN26"/>
    <mergeCell ref="CO24:CO26"/>
    <mergeCell ref="CP24:CP26"/>
    <mergeCell ref="CQ24:CQ26"/>
    <mergeCell ref="CR24:CR26"/>
    <mergeCell ref="CA27:CA32"/>
    <mergeCell ref="CC27:CC29"/>
    <mergeCell ref="CD27:CD29"/>
    <mergeCell ref="CE27:CE29"/>
    <mergeCell ref="CF27:CF29"/>
    <mergeCell ref="CH24:CH26"/>
    <mergeCell ref="CI24:CI26"/>
    <mergeCell ref="CJ24:CJ26"/>
    <mergeCell ref="CK24:CK26"/>
    <mergeCell ref="CL24:CL26"/>
    <mergeCell ref="CM24:CM26"/>
    <mergeCell ref="CN21:CN23"/>
    <mergeCell ref="CO21:CO23"/>
    <mergeCell ref="CP21:CP23"/>
    <mergeCell ref="CQ21:CQ23"/>
    <mergeCell ref="CR21:CR23"/>
    <mergeCell ref="CC24:CC26"/>
    <mergeCell ref="CD24:CD26"/>
    <mergeCell ref="CE24:CE26"/>
    <mergeCell ref="CF24:CF26"/>
    <mergeCell ref="CG24:CG26"/>
    <mergeCell ref="CH21:CH23"/>
    <mergeCell ref="CI21:CI23"/>
    <mergeCell ref="CJ21:CJ23"/>
    <mergeCell ref="CK21:CK23"/>
    <mergeCell ref="CL21:CL23"/>
    <mergeCell ref="CM21:CM23"/>
    <mergeCell ref="CN18:CN20"/>
    <mergeCell ref="CO18:CO20"/>
    <mergeCell ref="CP18:CP20"/>
    <mergeCell ref="CQ18:CQ20"/>
    <mergeCell ref="CR18:CR20"/>
    <mergeCell ref="CC21:CC23"/>
    <mergeCell ref="CD21:CD23"/>
    <mergeCell ref="CE21:CE23"/>
    <mergeCell ref="CF21:CF23"/>
    <mergeCell ref="CG21:CG23"/>
    <mergeCell ref="CH18:CH20"/>
    <mergeCell ref="CI18:CI20"/>
    <mergeCell ref="CJ18:CJ20"/>
    <mergeCell ref="CK18:CK20"/>
    <mergeCell ref="CL18:CL20"/>
    <mergeCell ref="CM18:CM20"/>
    <mergeCell ref="CN13:CN17"/>
    <mergeCell ref="CO13:CO17"/>
    <mergeCell ref="CP13:CP17"/>
    <mergeCell ref="CQ13:CQ17"/>
    <mergeCell ref="CR13:CR17"/>
    <mergeCell ref="CC18:CC20"/>
    <mergeCell ref="CD18:CD20"/>
    <mergeCell ref="CE18:CE20"/>
    <mergeCell ref="CF18:CF20"/>
    <mergeCell ref="CG18:CG20"/>
    <mergeCell ref="CH13:CH17"/>
    <mergeCell ref="CI13:CI17"/>
    <mergeCell ref="CJ13:CJ17"/>
    <mergeCell ref="CK13:CK17"/>
    <mergeCell ref="CL13:CL17"/>
    <mergeCell ref="CM13:CM17"/>
    <mergeCell ref="CN10:CN12"/>
    <mergeCell ref="CO10:CO12"/>
    <mergeCell ref="CP10:CP12"/>
    <mergeCell ref="CQ10:CQ12"/>
    <mergeCell ref="CR10:CR12"/>
    <mergeCell ref="CC13:CC17"/>
    <mergeCell ref="CD13:CD17"/>
    <mergeCell ref="CE13:CE17"/>
    <mergeCell ref="CF13:CF17"/>
    <mergeCell ref="CG13:CG17"/>
    <mergeCell ref="CH10:CH12"/>
    <mergeCell ref="CI10:CI12"/>
    <mergeCell ref="CJ10:CJ12"/>
    <mergeCell ref="CK10:CK12"/>
    <mergeCell ref="CL10:CL12"/>
    <mergeCell ref="CM10:CM12"/>
    <mergeCell ref="CN7:CN9"/>
    <mergeCell ref="CO7:CO9"/>
    <mergeCell ref="CP7:CP9"/>
    <mergeCell ref="CQ7:CQ9"/>
    <mergeCell ref="CR7:CR9"/>
    <mergeCell ref="CC10:CC12"/>
    <mergeCell ref="CD10:CD12"/>
    <mergeCell ref="CE10:CE12"/>
    <mergeCell ref="CF10:CF12"/>
    <mergeCell ref="CG10:CG12"/>
    <mergeCell ref="CH7:CH9"/>
    <mergeCell ref="CI7:CI9"/>
    <mergeCell ref="CJ7:CJ9"/>
    <mergeCell ref="CK7:CK9"/>
    <mergeCell ref="CL7:CL9"/>
    <mergeCell ref="CM7:CM9"/>
    <mergeCell ref="CN1:CN6"/>
    <mergeCell ref="CO1:CO6"/>
    <mergeCell ref="CP1:CP4"/>
    <mergeCell ref="CQ1:CQ4"/>
    <mergeCell ref="CR1:CR4"/>
    <mergeCell ref="CP5:CP6"/>
    <mergeCell ref="CQ5:CQ6"/>
    <mergeCell ref="CR5:CR6"/>
    <mergeCell ref="CH1:CH6"/>
    <mergeCell ref="CI1:CI6"/>
    <mergeCell ref="CJ1:CJ6"/>
    <mergeCell ref="CK1:CK6"/>
    <mergeCell ref="CL1:CL6"/>
    <mergeCell ref="CM1:CM6"/>
    <mergeCell ref="CF1:CF6"/>
    <mergeCell ref="CG1:CG6"/>
    <mergeCell ref="CC7:CC9"/>
    <mergeCell ref="CD7:CD9"/>
    <mergeCell ref="CE7:CE9"/>
    <mergeCell ref="CF7:CF9"/>
    <mergeCell ref="CG7:CG9"/>
    <mergeCell ref="DR13:DR14"/>
    <mergeCell ref="BU5:BU6"/>
    <mergeCell ref="BV5:BV6"/>
    <mergeCell ref="BW5:BW6"/>
    <mergeCell ref="BU1:BU4"/>
    <mergeCell ref="BV1:BV4"/>
    <mergeCell ref="BW1:BW4"/>
    <mergeCell ref="CB1:CB44"/>
    <mergeCell ref="CC1:CC6"/>
    <mergeCell ref="CD1:CD6"/>
    <mergeCell ref="AX6:AY6"/>
    <mergeCell ref="AV6:AW6"/>
    <mergeCell ref="AT6:AU6"/>
    <mergeCell ref="AN6:AO6"/>
    <mergeCell ref="AP6:AQ6"/>
    <mergeCell ref="AR6:AS6"/>
    <mergeCell ref="DS13:DS14"/>
    <mergeCell ref="DT13:DT14"/>
    <mergeCell ref="DU13:DU14"/>
    <mergeCell ref="DV13:DV14"/>
    <mergeCell ref="DW13:DW14"/>
    <mergeCell ref="ER13:ER14"/>
    <mergeCell ref="DX13:DX14"/>
    <mergeCell ref="DY13:DY14"/>
    <mergeCell ref="DZ13:DZ14"/>
    <mergeCell ref="EA13:EA14"/>
    <mergeCell ref="EB13:EB14"/>
    <mergeCell ref="EK13:EK14"/>
    <mergeCell ref="EC13:EC14"/>
    <mergeCell ref="ED13:ED14"/>
    <mergeCell ref="EL13:EL14"/>
    <mergeCell ref="EE13:EE14"/>
    <mergeCell ref="EF13:EF14"/>
    <mergeCell ref="EG13:EG14"/>
    <mergeCell ref="EH13:EH14"/>
    <mergeCell ref="BU13:BU17"/>
    <mergeCell ref="DO15:DO16"/>
    <mergeCell ref="BV13:BV17"/>
    <mergeCell ref="BW13:BW17"/>
    <mergeCell ref="DO13:DO14"/>
    <mergeCell ref="BP13:BP17"/>
    <mergeCell ref="BQ13:BQ17"/>
    <mergeCell ref="EQ13:EQ14"/>
    <mergeCell ref="EM13:EM14"/>
    <mergeCell ref="EN13:EN14"/>
    <mergeCell ref="EO13:EO14"/>
    <mergeCell ref="EP13:EP14"/>
    <mergeCell ref="EI13:EI14"/>
    <mergeCell ref="EJ13:EJ14"/>
    <mergeCell ref="DN15:DN16"/>
    <mergeCell ref="DP15:DP16"/>
    <mergeCell ref="BX1:BX59"/>
    <mergeCell ref="BY1:BY58"/>
    <mergeCell ref="BZ1:BZ59"/>
    <mergeCell ref="CA1:CA26"/>
    <mergeCell ref="DQ15:DQ16"/>
    <mergeCell ref="DN13:DN14"/>
    <mergeCell ref="DP13:DP14"/>
    <mergeCell ref="DQ13:DQ14"/>
    <mergeCell ref="CE1:CE6"/>
    <mergeCell ref="DR15:DR16"/>
    <mergeCell ref="DS15:DS16"/>
    <mergeCell ref="DT15:DT16"/>
    <mergeCell ref="DU15:DU16"/>
    <mergeCell ref="DV15:DV16"/>
    <mergeCell ref="DW15:DW16"/>
    <mergeCell ref="DX15:DX16"/>
    <mergeCell ref="DY15:DY16"/>
    <mergeCell ref="DZ15:DZ16"/>
    <mergeCell ref="EA15:EA16"/>
    <mergeCell ref="EB15:EB16"/>
    <mergeCell ref="EC15:EC16"/>
    <mergeCell ref="EO15:EO16"/>
    <mergeCell ref="ED15:ED16"/>
    <mergeCell ref="EE15:EE16"/>
    <mergeCell ref="EF15:EF16"/>
    <mergeCell ref="EG15:EG16"/>
    <mergeCell ref="EH15:EH16"/>
    <mergeCell ref="EI15:EI16"/>
    <mergeCell ref="EQ15:EQ16"/>
    <mergeCell ref="ER15:ER16"/>
    <mergeCell ref="BG51:BH59"/>
    <mergeCell ref="BG45:BH50"/>
    <mergeCell ref="BH42:BH44"/>
    <mergeCell ref="BH27:BH29"/>
    <mergeCell ref="BH30:BH32"/>
    <mergeCell ref="BH33:BH35"/>
    <mergeCell ref="BH36:BH38"/>
    <mergeCell ref="EJ15:EJ16"/>
    <mergeCell ref="BH18:BH20"/>
    <mergeCell ref="BH21:BH23"/>
    <mergeCell ref="BH24:BH26"/>
    <mergeCell ref="BH13:BH17"/>
    <mergeCell ref="BH10:BH12"/>
    <mergeCell ref="EP15:EP16"/>
    <mergeCell ref="EK15:EK16"/>
    <mergeCell ref="EL15:EL16"/>
    <mergeCell ref="EM15:EM16"/>
    <mergeCell ref="EN15:EN16"/>
    <mergeCell ref="BH7:BH9"/>
    <mergeCell ref="BH1:BH6"/>
    <mergeCell ref="BG1:BG44"/>
    <mergeCell ref="BI1:BI6"/>
    <mergeCell ref="BI7:BI9"/>
    <mergeCell ref="BI10:BI12"/>
    <mergeCell ref="BI13:BI17"/>
    <mergeCell ref="BI18:BI20"/>
    <mergeCell ref="BI21:BI23"/>
    <mergeCell ref="BH39:BH41"/>
    <mergeCell ref="BI24:BI26"/>
    <mergeCell ref="BP1:BP6"/>
    <mergeCell ref="BQ1:BQ6"/>
    <mergeCell ref="BR1:BR6"/>
    <mergeCell ref="BS1:BS6"/>
    <mergeCell ref="BT1:BT6"/>
    <mergeCell ref="BJ1:BJ6"/>
    <mergeCell ref="BK1:BK6"/>
    <mergeCell ref="BL1:BL6"/>
    <mergeCell ref="BO1:BO6"/>
    <mergeCell ref="BI45:BI50"/>
    <mergeCell ref="BI51:BI59"/>
    <mergeCell ref="BI27:BI29"/>
    <mergeCell ref="BI30:BI32"/>
    <mergeCell ref="BI33:BI35"/>
    <mergeCell ref="BI36:BI38"/>
    <mergeCell ref="BI42:BI44"/>
    <mergeCell ref="BI39:BI41"/>
    <mergeCell ref="BJ10:BJ12"/>
    <mergeCell ref="BJ7:BJ9"/>
    <mergeCell ref="BK7:BK9"/>
    <mergeCell ref="BN7:BN9"/>
    <mergeCell ref="BM1:BM6"/>
    <mergeCell ref="BN1:BN6"/>
    <mergeCell ref="BK10:BK12"/>
    <mergeCell ref="BL10:BL12"/>
    <mergeCell ref="BW7:BW9"/>
    <mergeCell ref="BP7:BP9"/>
    <mergeCell ref="BQ7:BQ9"/>
    <mergeCell ref="BR7:BR9"/>
    <mergeCell ref="BS7:BS9"/>
    <mergeCell ref="BT7:BT9"/>
    <mergeCell ref="BU7:BU9"/>
    <mergeCell ref="BU10:BU12"/>
    <mergeCell ref="BL7:BL9"/>
    <mergeCell ref="BO7:BO9"/>
    <mergeCell ref="BM7:BM9"/>
    <mergeCell ref="BV10:BV12"/>
    <mergeCell ref="BM10:BM12"/>
    <mergeCell ref="BN10:BN12"/>
    <mergeCell ref="BV7:BV9"/>
    <mergeCell ref="BO10:BO12"/>
    <mergeCell ref="BW10:BW12"/>
    <mergeCell ref="BP10:BP12"/>
    <mergeCell ref="BQ10:BQ12"/>
    <mergeCell ref="BR10:BR12"/>
    <mergeCell ref="BS10:BS12"/>
    <mergeCell ref="BO13:BO17"/>
    <mergeCell ref="BT10:BT12"/>
    <mergeCell ref="BR13:BR17"/>
    <mergeCell ref="BS13:BS17"/>
    <mergeCell ref="BT13:BT17"/>
    <mergeCell ref="BM13:BM17"/>
    <mergeCell ref="BN13:BN17"/>
    <mergeCell ref="BL13:BL17"/>
    <mergeCell ref="BJ18:BJ20"/>
    <mergeCell ref="BK18:BK20"/>
    <mergeCell ref="BL18:BL20"/>
    <mergeCell ref="BM18:BM20"/>
    <mergeCell ref="BN18:BN20"/>
    <mergeCell ref="BJ13:BJ17"/>
    <mergeCell ref="BK13:BK17"/>
    <mergeCell ref="BV18:BV20"/>
    <mergeCell ref="BW18:BW20"/>
    <mergeCell ref="BP18:BP20"/>
    <mergeCell ref="BQ18:BQ20"/>
    <mergeCell ref="BR18:BR20"/>
    <mergeCell ref="BS18:BS20"/>
    <mergeCell ref="BT18:BT20"/>
    <mergeCell ref="BU18:BU20"/>
    <mergeCell ref="BO18:BO20"/>
    <mergeCell ref="BJ21:BJ23"/>
    <mergeCell ref="BK21:BK23"/>
    <mergeCell ref="BL21:BL23"/>
    <mergeCell ref="BO21:BO23"/>
    <mergeCell ref="BM21:BM23"/>
    <mergeCell ref="BN21:BN23"/>
    <mergeCell ref="BV21:BV23"/>
    <mergeCell ref="BW21:BW23"/>
    <mergeCell ref="BP21:BP23"/>
    <mergeCell ref="BQ21:BQ23"/>
    <mergeCell ref="BR21:BR23"/>
    <mergeCell ref="BS21:BS23"/>
    <mergeCell ref="BT21:BT23"/>
    <mergeCell ref="BU21:BU23"/>
    <mergeCell ref="BJ24:BJ26"/>
    <mergeCell ref="BK24:BK26"/>
    <mergeCell ref="BL24:BL26"/>
    <mergeCell ref="BO24:BO26"/>
    <mergeCell ref="BM24:BM26"/>
    <mergeCell ref="BN24:BN26"/>
    <mergeCell ref="BV24:BV26"/>
    <mergeCell ref="BW24:BW26"/>
    <mergeCell ref="BP24:BP26"/>
    <mergeCell ref="BQ24:BQ26"/>
    <mergeCell ref="BR24:BR26"/>
    <mergeCell ref="BS24:BS26"/>
    <mergeCell ref="BT24:BT26"/>
    <mergeCell ref="BU24:BU26"/>
    <mergeCell ref="BJ27:BJ29"/>
    <mergeCell ref="BK27:BK29"/>
    <mergeCell ref="BL27:BL29"/>
    <mergeCell ref="BO27:BO29"/>
    <mergeCell ref="BM27:BM29"/>
    <mergeCell ref="BN27:BN29"/>
    <mergeCell ref="BV27:BV29"/>
    <mergeCell ref="BW27:BW29"/>
    <mergeCell ref="BP27:BP29"/>
    <mergeCell ref="BQ27:BQ29"/>
    <mergeCell ref="BR27:BR29"/>
    <mergeCell ref="BS27:BS29"/>
    <mergeCell ref="BT27:BT29"/>
    <mergeCell ref="BU27:BU29"/>
    <mergeCell ref="BJ30:BJ32"/>
    <mergeCell ref="BK30:BK32"/>
    <mergeCell ref="BL30:BL32"/>
    <mergeCell ref="BO30:BO32"/>
    <mergeCell ref="BM30:BM32"/>
    <mergeCell ref="BN30:BN32"/>
    <mergeCell ref="BV30:BV32"/>
    <mergeCell ref="BW30:BW32"/>
    <mergeCell ref="BP30:BP32"/>
    <mergeCell ref="BQ30:BQ32"/>
    <mergeCell ref="BR30:BR32"/>
    <mergeCell ref="BS30:BS32"/>
    <mergeCell ref="BT30:BT32"/>
    <mergeCell ref="BU30:BU32"/>
    <mergeCell ref="BJ33:BJ35"/>
    <mergeCell ref="BK33:BK35"/>
    <mergeCell ref="BL33:BL35"/>
    <mergeCell ref="BO33:BO35"/>
    <mergeCell ref="BM33:BM35"/>
    <mergeCell ref="BN33:BN35"/>
    <mergeCell ref="BV33:BV35"/>
    <mergeCell ref="BW33:BW35"/>
    <mergeCell ref="BP33:BP35"/>
    <mergeCell ref="BQ33:BQ35"/>
    <mergeCell ref="BR33:BR35"/>
    <mergeCell ref="BS33:BS35"/>
    <mergeCell ref="BT33:BT35"/>
    <mergeCell ref="BU33:BU35"/>
    <mergeCell ref="BJ36:BJ38"/>
    <mergeCell ref="BK36:BK38"/>
    <mergeCell ref="BL36:BL38"/>
    <mergeCell ref="BO36:BO38"/>
    <mergeCell ref="BM36:BM38"/>
    <mergeCell ref="BN36:BN38"/>
    <mergeCell ref="BV36:BV38"/>
    <mergeCell ref="BW36:BW38"/>
    <mergeCell ref="BP36:BP38"/>
    <mergeCell ref="BQ36:BQ38"/>
    <mergeCell ref="BR36:BR38"/>
    <mergeCell ref="BS36:BS38"/>
    <mergeCell ref="BT36:BT38"/>
    <mergeCell ref="BU36:BU38"/>
    <mergeCell ref="BJ39:BJ41"/>
    <mergeCell ref="BK39:BK41"/>
    <mergeCell ref="BL39:BL41"/>
    <mergeCell ref="BO39:BO41"/>
    <mergeCell ref="BM39:BM41"/>
    <mergeCell ref="BN39:BN41"/>
    <mergeCell ref="BV39:BV41"/>
    <mergeCell ref="BW39:BW41"/>
    <mergeCell ref="BP39:BP41"/>
    <mergeCell ref="BQ39:BQ41"/>
    <mergeCell ref="BR39:BR41"/>
    <mergeCell ref="BS39:BS41"/>
    <mergeCell ref="BT39:BT41"/>
    <mergeCell ref="BU39:BU41"/>
    <mergeCell ref="BJ42:BJ44"/>
    <mergeCell ref="BK42:BK44"/>
    <mergeCell ref="BL42:BL44"/>
    <mergeCell ref="BO42:BO44"/>
    <mergeCell ref="BM42:BM44"/>
    <mergeCell ref="BN42:BN44"/>
    <mergeCell ref="BV42:BV44"/>
    <mergeCell ref="BW42:BW44"/>
    <mergeCell ref="BP42:BP44"/>
    <mergeCell ref="BQ42:BQ44"/>
    <mergeCell ref="BR42:BR44"/>
    <mergeCell ref="BS42:BS44"/>
    <mergeCell ref="BT42:BT44"/>
    <mergeCell ref="BU42:BU44"/>
    <mergeCell ref="BJ45:BJ50"/>
    <mergeCell ref="BK45:BK50"/>
    <mergeCell ref="BL45:BL50"/>
    <mergeCell ref="BO45:BO50"/>
    <mergeCell ref="BM45:BM50"/>
    <mergeCell ref="BN45:BN50"/>
    <mergeCell ref="BV45:BV50"/>
    <mergeCell ref="BW45:BW50"/>
    <mergeCell ref="BP45:BP50"/>
    <mergeCell ref="BQ45:BQ50"/>
    <mergeCell ref="BR45:BR50"/>
    <mergeCell ref="BS45:BS50"/>
    <mergeCell ref="BT45:BT50"/>
    <mergeCell ref="BU45:BU50"/>
    <mergeCell ref="BT51:BT59"/>
    <mergeCell ref="BU51:BU59"/>
    <mergeCell ref="BJ51:BJ59"/>
    <mergeCell ref="BK51:BK59"/>
    <mergeCell ref="BL51:BL59"/>
    <mergeCell ref="BO51:BO59"/>
    <mergeCell ref="BM51:BM59"/>
    <mergeCell ref="BN51:BN59"/>
    <mergeCell ref="BV51:BV59"/>
    <mergeCell ref="BW51:BW59"/>
    <mergeCell ref="BF27:BF32"/>
    <mergeCell ref="BF1:BF26"/>
    <mergeCell ref="BF33:BF52"/>
    <mergeCell ref="BF53:BF59"/>
    <mergeCell ref="BP51:BP59"/>
    <mergeCell ref="BQ51:BQ59"/>
    <mergeCell ref="BR51:BR59"/>
    <mergeCell ref="BS51:BS59"/>
    <mergeCell ref="BE1:BE59"/>
    <mergeCell ref="BD1:BD58"/>
    <mergeCell ref="BC1:BC59"/>
    <mergeCell ref="A14:A15"/>
    <mergeCell ref="B14:B15"/>
    <mergeCell ref="C14:C15"/>
    <mergeCell ref="D14:D15"/>
    <mergeCell ref="E14:E15"/>
    <mergeCell ref="F14:F15"/>
    <mergeCell ref="G14:G15"/>
    <mergeCell ref="J14:J15"/>
    <mergeCell ref="K14:K15"/>
    <mergeCell ref="P14:P15"/>
    <mergeCell ref="L14:L15"/>
    <mergeCell ref="M14:M15"/>
    <mergeCell ref="N14:N15"/>
    <mergeCell ref="O14:O15"/>
    <mergeCell ref="AC14:AW15"/>
    <mergeCell ref="AC17:AW17"/>
    <mergeCell ref="AZ15:AZ16"/>
    <mergeCell ref="BA15:BA16"/>
    <mergeCell ref="BB15:BB16"/>
    <mergeCell ref="AZ13:AZ14"/>
    <mergeCell ref="BA13:BA14"/>
    <mergeCell ref="BB13:BB14"/>
    <mergeCell ref="N55:AL55"/>
    <mergeCell ref="N31:X31"/>
    <mergeCell ref="Z31:AA31"/>
    <mergeCell ref="AB31:AK31"/>
    <mergeCell ref="AL31:AM31"/>
    <mergeCell ref="AL30:AM30"/>
    <mergeCell ref="Q12:AA12"/>
    <mergeCell ref="Q17:AA17"/>
    <mergeCell ref="AB14:AB15"/>
    <mergeCell ref="Q14:AA15"/>
    <mergeCell ref="A3:AY4"/>
    <mergeCell ref="W52:AL52"/>
    <mergeCell ref="AC12:AW12"/>
    <mergeCell ref="AX17:AY17"/>
    <mergeCell ref="AX14:AX15"/>
    <mergeCell ref="AY14:AY15"/>
  </mergeCells>
  <phoneticPr fontId="3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4" orientation="portrait" horizontalDpi="4294967293" r:id="rId1"/>
  <headerFooter alignWithMargins="0"/>
  <colBreaks count="1" manualBreakCount="1">
    <brk id="54" max="5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F10" sqref="F10"/>
    </sheetView>
  </sheetViews>
  <sheetFormatPr defaultRowHeight="13.5" x14ac:dyDescent="0.15"/>
  <cols>
    <col min="1" max="1" width="21.375" bestFit="1" customWidth="1"/>
    <col min="2" max="3" width="11" bestFit="1" customWidth="1"/>
  </cols>
  <sheetData>
    <row r="1" spans="1:16" x14ac:dyDescent="0.15">
      <c r="A1" t="s">
        <v>8</v>
      </c>
      <c r="B1" s="39" t="s">
        <v>84</v>
      </c>
    </row>
    <row r="2" spans="1:16" x14ac:dyDescent="0.15">
      <c r="A2" t="s">
        <v>60</v>
      </c>
      <c r="B2" s="39" t="s">
        <v>85</v>
      </c>
    </row>
    <row r="3" spans="1:16" x14ac:dyDescent="0.15">
      <c r="A3" s="114" t="s">
        <v>67</v>
      </c>
      <c r="B3" s="114" t="s">
        <v>66</v>
      </c>
      <c r="C3" s="114" t="s">
        <v>10</v>
      </c>
      <c r="D3" s="114" t="s">
        <v>61</v>
      </c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 t="s">
        <v>47</v>
      </c>
    </row>
    <row r="4" spans="1:16" x14ac:dyDescent="0.15">
      <c r="A4" s="114"/>
      <c r="B4" s="114"/>
      <c r="C4" s="114"/>
      <c r="D4" s="15" t="s">
        <v>62</v>
      </c>
      <c r="E4" s="15" t="s">
        <v>45</v>
      </c>
      <c r="F4" s="15" t="s">
        <v>46</v>
      </c>
      <c r="G4" s="15" t="s">
        <v>63</v>
      </c>
      <c r="H4" s="15" t="s">
        <v>37</v>
      </c>
      <c r="I4" s="15" t="s">
        <v>38</v>
      </c>
      <c r="J4" s="15" t="s">
        <v>39</v>
      </c>
      <c r="K4" s="15" t="s">
        <v>40</v>
      </c>
      <c r="L4" s="15" t="s">
        <v>41</v>
      </c>
      <c r="M4" s="15" t="s">
        <v>42</v>
      </c>
      <c r="N4" s="15" t="s">
        <v>43</v>
      </c>
      <c r="O4" s="15" t="s">
        <v>44</v>
      </c>
      <c r="P4" s="114"/>
    </row>
    <row r="5" spans="1:16" x14ac:dyDescent="0.15">
      <c r="A5" s="15">
        <v>1</v>
      </c>
      <c r="B5" s="36" t="s">
        <v>86</v>
      </c>
      <c r="C5" s="24">
        <v>43556</v>
      </c>
      <c r="D5" s="26"/>
      <c r="E5" s="26"/>
      <c r="F5" s="26"/>
      <c r="G5" s="26">
        <v>5000</v>
      </c>
      <c r="H5" s="26">
        <v>5000</v>
      </c>
      <c r="I5" s="26">
        <v>5000</v>
      </c>
      <c r="J5" s="26">
        <v>5000</v>
      </c>
      <c r="K5" s="26">
        <v>5000</v>
      </c>
      <c r="L5" s="26">
        <v>5000</v>
      </c>
      <c r="M5" s="26">
        <v>5000</v>
      </c>
      <c r="N5" s="26">
        <v>5000</v>
      </c>
      <c r="O5" s="26">
        <v>5000</v>
      </c>
      <c r="P5" s="27">
        <f>SUM(D5:O5)</f>
        <v>45000</v>
      </c>
    </row>
    <row r="6" spans="1:16" x14ac:dyDescent="0.15">
      <c r="A6" s="15">
        <v>2</v>
      </c>
      <c r="B6" s="36" t="s">
        <v>87</v>
      </c>
      <c r="C6" s="24">
        <v>43922</v>
      </c>
      <c r="D6" s="26"/>
      <c r="E6" s="26"/>
      <c r="F6" s="26"/>
      <c r="G6" s="26">
        <v>10000</v>
      </c>
      <c r="H6" s="26">
        <v>10000</v>
      </c>
      <c r="I6" s="26">
        <v>10000</v>
      </c>
      <c r="J6" s="26">
        <v>10000</v>
      </c>
      <c r="K6" s="26">
        <v>10000</v>
      </c>
      <c r="L6" s="26">
        <v>10000</v>
      </c>
      <c r="M6" s="26">
        <v>10000</v>
      </c>
      <c r="N6" s="26">
        <v>10000</v>
      </c>
      <c r="O6" s="26">
        <v>10000</v>
      </c>
      <c r="P6" s="27">
        <f t="shared" ref="P6:P49" si="0">SUM(D6:O6)</f>
        <v>90000</v>
      </c>
    </row>
    <row r="7" spans="1:16" x14ac:dyDescent="0.15">
      <c r="A7" s="15">
        <v>3</v>
      </c>
      <c r="B7" s="36" t="s">
        <v>89</v>
      </c>
      <c r="C7" s="24">
        <v>44317</v>
      </c>
      <c r="D7" s="26"/>
      <c r="E7" s="26"/>
      <c r="F7" s="26"/>
      <c r="G7" s="26"/>
      <c r="H7" s="26">
        <v>5000</v>
      </c>
      <c r="I7" s="26">
        <v>5000</v>
      </c>
      <c r="J7" s="26">
        <v>5000</v>
      </c>
      <c r="K7" s="26">
        <v>5000</v>
      </c>
      <c r="L7" s="26">
        <v>5000</v>
      </c>
      <c r="M7" s="26">
        <v>5000</v>
      </c>
      <c r="N7" s="26">
        <v>5000</v>
      </c>
      <c r="O7" s="26">
        <v>5000</v>
      </c>
      <c r="P7" s="27">
        <f t="shared" si="0"/>
        <v>40000</v>
      </c>
    </row>
    <row r="8" spans="1:16" x14ac:dyDescent="0.15">
      <c r="A8" s="15">
        <v>4</v>
      </c>
      <c r="B8" s="36" t="s">
        <v>88</v>
      </c>
      <c r="C8" s="24">
        <v>44501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>
        <v>5000</v>
      </c>
      <c r="O8" s="26">
        <v>5000</v>
      </c>
      <c r="P8" s="27">
        <f t="shared" si="0"/>
        <v>10000</v>
      </c>
    </row>
    <row r="9" spans="1:16" x14ac:dyDescent="0.15">
      <c r="A9" s="15">
        <v>5</v>
      </c>
      <c r="B9" s="36"/>
      <c r="C9" s="24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>
        <f t="shared" si="0"/>
        <v>0</v>
      </c>
    </row>
    <row r="10" spans="1:16" x14ac:dyDescent="0.15">
      <c r="A10" s="15">
        <v>6</v>
      </c>
      <c r="B10" s="36"/>
      <c r="C10" s="24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7">
        <f t="shared" si="0"/>
        <v>0</v>
      </c>
    </row>
    <row r="11" spans="1:16" x14ac:dyDescent="0.15">
      <c r="A11" s="15">
        <v>7</v>
      </c>
      <c r="B11" s="36"/>
      <c r="C11" s="24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7">
        <f t="shared" si="0"/>
        <v>0</v>
      </c>
    </row>
    <row r="12" spans="1:16" x14ac:dyDescent="0.15">
      <c r="A12" s="15">
        <v>8</v>
      </c>
      <c r="B12" s="36"/>
      <c r="C12" s="24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7">
        <f t="shared" si="0"/>
        <v>0</v>
      </c>
    </row>
    <row r="13" spans="1:16" x14ac:dyDescent="0.15">
      <c r="A13" s="15">
        <v>9</v>
      </c>
      <c r="B13" s="36"/>
      <c r="C13" s="24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>
        <f t="shared" si="0"/>
        <v>0</v>
      </c>
    </row>
    <row r="14" spans="1:16" x14ac:dyDescent="0.15">
      <c r="A14" s="15">
        <v>10</v>
      </c>
      <c r="B14" s="36"/>
      <c r="C14" s="24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7">
        <f t="shared" si="0"/>
        <v>0</v>
      </c>
    </row>
    <row r="15" spans="1:16" x14ac:dyDescent="0.15">
      <c r="A15" s="15">
        <v>11</v>
      </c>
      <c r="B15" s="36"/>
      <c r="C15" s="24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7">
        <f t="shared" si="0"/>
        <v>0</v>
      </c>
    </row>
    <row r="16" spans="1:16" ht="14.25" thickBot="1" x14ac:dyDescent="0.2">
      <c r="A16" s="17">
        <v>12</v>
      </c>
      <c r="B16" s="37"/>
      <c r="C16" s="25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9">
        <f t="shared" si="0"/>
        <v>0</v>
      </c>
    </row>
    <row r="17" spans="1:16" x14ac:dyDescent="0.15">
      <c r="A17" s="19" t="s">
        <v>64</v>
      </c>
      <c r="B17" s="20"/>
      <c r="C17" s="20"/>
      <c r="D17" s="30"/>
      <c r="E17" s="30"/>
      <c r="F17" s="30"/>
      <c r="G17" s="30"/>
      <c r="H17" s="30">
        <v>5000</v>
      </c>
      <c r="I17" s="30">
        <v>5000</v>
      </c>
      <c r="J17" s="30">
        <v>5000</v>
      </c>
      <c r="K17" s="30">
        <v>5000</v>
      </c>
      <c r="L17" s="30">
        <v>5000</v>
      </c>
      <c r="M17" s="30">
        <v>5000</v>
      </c>
      <c r="N17" s="30">
        <v>10000</v>
      </c>
      <c r="O17" s="30">
        <v>10000</v>
      </c>
      <c r="P17" s="31">
        <f t="shared" si="0"/>
        <v>50000</v>
      </c>
    </row>
    <row r="18" spans="1:16" x14ac:dyDescent="0.15">
      <c r="A18" s="21" t="s">
        <v>54</v>
      </c>
      <c r="B18" s="16"/>
      <c r="C18" s="16"/>
      <c r="D18" s="27">
        <f>D19-D17</f>
        <v>0</v>
      </c>
      <c r="E18" s="27">
        <f t="shared" ref="E18:N18" si="1">E19-E17</f>
        <v>0</v>
      </c>
      <c r="F18" s="27">
        <f t="shared" si="1"/>
        <v>0</v>
      </c>
      <c r="G18" s="27">
        <f t="shared" si="1"/>
        <v>15000</v>
      </c>
      <c r="H18" s="27">
        <f t="shared" si="1"/>
        <v>15000</v>
      </c>
      <c r="I18" s="27">
        <f t="shared" si="1"/>
        <v>15000</v>
      </c>
      <c r="J18" s="27">
        <f t="shared" si="1"/>
        <v>15000</v>
      </c>
      <c r="K18" s="27">
        <f t="shared" si="1"/>
        <v>15000</v>
      </c>
      <c r="L18" s="27">
        <f t="shared" si="1"/>
        <v>15000</v>
      </c>
      <c r="M18" s="27">
        <f t="shared" si="1"/>
        <v>15000</v>
      </c>
      <c r="N18" s="27">
        <f t="shared" si="1"/>
        <v>15000</v>
      </c>
      <c r="O18" s="27">
        <f>O19-O17</f>
        <v>15000</v>
      </c>
      <c r="P18" s="32">
        <f t="shared" si="0"/>
        <v>135000</v>
      </c>
    </row>
    <row r="19" spans="1:16" ht="14.25" thickBot="1" x14ac:dyDescent="0.2">
      <c r="A19" s="22" t="s">
        <v>65</v>
      </c>
      <c r="B19" s="23"/>
      <c r="C19" s="23"/>
      <c r="D19" s="33">
        <f>SUM(D5:D16)</f>
        <v>0</v>
      </c>
      <c r="E19" s="33">
        <f t="shared" ref="E19:N19" si="2">SUM(E5:E16)</f>
        <v>0</v>
      </c>
      <c r="F19" s="33">
        <f t="shared" si="2"/>
        <v>0</v>
      </c>
      <c r="G19" s="33">
        <f t="shared" si="2"/>
        <v>15000</v>
      </c>
      <c r="H19" s="33">
        <f t="shared" si="2"/>
        <v>20000</v>
      </c>
      <c r="I19" s="33">
        <f t="shared" si="2"/>
        <v>20000</v>
      </c>
      <c r="J19" s="33">
        <f t="shared" si="2"/>
        <v>20000</v>
      </c>
      <c r="K19" s="33">
        <f t="shared" si="2"/>
        <v>20000</v>
      </c>
      <c r="L19" s="33">
        <f t="shared" si="2"/>
        <v>20000</v>
      </c>
      <c r="M19" s="33">
        <f t="shared" si="2"/>
        <v>20000</v>
      </c>
      <c r="N19" s="33">
        <f t="shared" si="2"/>
        <v>25000</v>
      </c>
      <c r="O19" s="33">
        <f>SUM(O5:O16)</f>
        <v>25000</v>
      </c>
      <c r="P19" s="34">
        <f t="shared" si="0"/>
        <v>185000</v>
      </c>
    </row>
    <row r="20" spans="1:16" x14ac:dyDescent="0.15">
      <c r="A20" s="18">
        <v>13</v>
      </c>
      <c r="B20" s="38"/>
      <c r="C20" s="24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35">
        <f t="shared" si="0"/>
        <v>0</v>
      </c>
    </row>
    <row r="21" spans="1:16" x14ac:dyDescent="0.15">
      <c r="A21" s="15">
        <v>14</v>
      </c>
      <c r="B21" s="36"/>
      <c r="C21" s="24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7">
        <f t="shared" si="0"/>
        <v>0</v>
      </c>
    </row>
    <row r="22" spans="1:16" x14ac:dyDescent="0.15">
      <c r="A22" s="15">
        <v>15</v>
      </c>
      <c r="B22" s="36"/>
      <c r="C22" s="24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7">
        <f t="shared" si="0"/>
        <v>0</v>
      </c>
    </row>
    <row r="23" spans="1:16" x14ac:dyDescent="0.15">
      <c r="A23" s="15">
        <v>16</v>
      </c>
      <c r="B23" s="36"/>
      <c r="C23" s="24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7">
        <f t="shared" si="0"/>
        <v>0</v>
      </c>
    </row>
    <row r="24" spans="1:16" x14ac:dyDescent="0.15">
      <c r="A24" s="15">
        <v>17</v>
      </c>
      <c r="B24" s="36"/>
      <c r="C24" s="24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7">
        <f t="shared" si="0"/>
        <v>0</v>
      </c>
    </row>
    <row r="25" spans="1:16" x14ac:dyDescent="0.15">
      <c r="A25" s="15">
        <v>18</v>
      </c>
      <c r="B25" s="36"/>
      <c r="C25" s="24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7">
        <f t="shared" si="0"/>
        <v>0</v>
      </c>
    </row>
    <row r="26" spans="1:16" x14ac:dyDescent="0.15">
      <c r="A26" s="15">
        <v>19</v>
      </c>
      <c r="B26" s="36"/>
      <c r="C26" s="24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7">
        <f t="shared" si="0"/>
        <v>0</v>
      </c>
    </row>
    <row r="27" spans="1:16" x14ac:dyDescent="0.15">
      <c r="A27" s="15">
        <v>20</v>
      </c>
      <c r="B27" s="36"/>
      <c r="C27" s="24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7">
        <f t="shared" si="0"/>
        <v>0</v>
      </c>
    </row>
    <row r="28" spans="1:16" x14ac:dyDescent="0.15">
      <c r="A28" s="15">
        <v>21</v>
      </c>
      <c r="B28" s="36"/>
      <c r="C28" s="24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7">
        <f t="shared" si="0"/>
        <v>0</v>
      </c>
    </row>
    <row r="29" spans="1:16" x14ac:dyDescent="0.15">
      <c r="A29" s="15">
        <v>22</v>
      </c>
      <c r="B29" s="36"/>
      <c r="C29" s="24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7">
        <f t="shared" si="0"/>
        <v>0</v>
      </c>
    </row>
    <row r="30" spans="1:16" x14ac:dyDescent="0.15">
      <c r="A30" s="15">
        <v>23</v>
      </c>
      <c r="B30" s="36"/>
      <c r="C30" s="24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7">
        <f t="shared" si="0"/>
        <v>0</v>
      </c>
    </row>
    <row r="31" spans="1:16" ht="14.25" thickBot="1" x14ac:dyDescent="0.2">
      <c r="A31" s="17">
        <v>24</v>
      </c>
      <c r="B31" s="37"/>
      <c r="C31" s="25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9">
        <f t="shared" si="0"/>
        <v>0</v>
      </c>
    </row>
    <row r="32" spans="1:16" x14ac:dyDescent="0.15">
      <c r="A32" s="19" t="s">
        <v>64</v>
      </c>
      <c r="B32" s="20"/>
      <c r="C32" s="2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1">
        <f t="shared" si="0"/>
        <v>0</v>
      </c>
    </row>
    <row r="33" spans="1:16" x14ac:dyDescent="0.15">
      <c r="A33" s="21" t="s">
        <v>54</v>
      </c>
      <c r="B33" s="16"/>
      <c r="C33" s="16"/>
      <c r="D33" s="27">
        <f t="shared" ref="D33:O33" si="3">D34-D32</f>
        <v>0</v>
      </c>
      <c r="E33" s="27">
        <f t="shared" si="3"/>
        <v>0</v>
      </c>
      <c r="F33" s="27">
        <f t="shared" si="3"/>
        <v>0</v>
      </c>
      <c r="G33" s="27">
        <f t="shared" si="3"/>
        <v>0</v>
      </c>
      <c r="H33" s="27">
        <f t="shared" si="3"/>
        <v>0</v>
      </c>
      <c r="I33" s="27">
        <f t="shared" si="3"/>
        <v>0</v>
      </c>
      <c r="J33" s="27">
        <f t="shared" si="3"/>
        <v>0</v>
      </c>
      <c r="K33" s="27">
        <f t="shared" si="3"/>
        <v>0</v>
      </c>
      <c r="L33" s="27">
        <f t="shared" si="3"/>
        <v>0</v>
      </c>
      <c r="M33" s="27">
        <f t="shared" si="3"/>
        <v>0</v>
      </c>
      <c r="N33" s="27">
        <f t="shared" si="3"/>
        <v>0</v>
      </c>
      <c r="O33" s="27">
        <f t="shared" si="3"/>
        <v>0</v>
      </c>
      <c r="P33" s="32">
        <f t="shared" si="0"/>
        <v>0</v>
      </c>
    </row>
    <row r="34" spans="1:16" ht="14.25" thickBot="1" x14ac:dyDescent="0.2">
      <c r="A34" s="22" t="s">
        <v>65</v>
      </c>
      <c r="B34" s="23"/>
      <c r="C34" s="23"/>
      <c r="D34" s="33">
        <f>SUM(D20:D31)</f>
        <v>0</v>
      </c>
      <c r="E34" s="33">
        <f t="shared" ref="E34:N34" si="4">SUM(E20:E31)</f>
        <v>0</v>
      </c>
      <c r="F34" s="33">
        <f t="shared" si="4"/>
        <v>0</v>
      </c>
      <c r="G34" s="33">
        <f t="shared" si="4"/>
        <v>0</v>
      </c>
      <c r="H34" s="33">
        <f t="shared" si="4"/>
        <v>0</v>
      </c>
      <c r="I34" s="33">
        <f t="shared" si="4"/>
        <v>0</v>
      </c>
      <c r="J34" s="33">
        <f t="shared" si="4"/>
        <v>0</v>
      </c>
      <c r="K34" s="33">
        <f t="shared" si="4"/>
        <v>0</v>
      </c>
      <c r="L34" s="33">
        <f t="shared" si="4"/>
        <v>0</v>
      </c>
      <c r="M34" s="33">
        <f t="shared" si="4"/>
        <v>0</v>
      </c>
      <c r="N34" s="33">
        <f t="shared" si="4"/>
        <v>0</v>
      </c>
      <c r="O34" s="33">
        <f>SUM(O20:O31)</f>
        <v>0</v>
      </c>
      <c r="P34" s="34">
        <f t="shared" si="0"/>
        <v>0</v>
      </c>
    </row>
    <row r="35" spans="1:16" x14ac:dyDescent="0.15">
      <c r="A35" s="18">
        <v>25</v>
      </c>
      <c r="B35" s="38"/>
      <c r="C35" s="24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35">
        <f t="shared" si="0"/>
        <v>0</v>
      </c>
    </row>
    <row r="36" spans="1:16" x14ac:dyDescent="0.15">
      <c r="A36" s="15">
        <v>26</v>
      </c>
      <c r="B36" s="36"/>
      <c r="C36" s="24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7">
        <f t="shared" si="0"/>
        <v>0</v>
      </c>
    </row>
    <row r="37" spans="1:16" x14ac:dyDescent="0.15">
      <c r="A37" s="15">
        <v>27</v>
      </c>
      <c r="B37" s="36"/>
      <c r="C37" s="24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7">
        <f t="shared" si="0"/>
        <v>0</v>
      </c>
    </row>
    <row r="38" spans="1:16" x14ac:dyDescent="0.15">
      <c r="A38" s="15">
        <v>28</v>
      </c>
      <c r="B38" s="36"/>
      <c r="C38" s="24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7">
        <f t="shared" si="0"/>
        <v>0</v>
      </c>
    </row>
    <row r="39" spans="1:16" x14ac:dyDescent="0.15">
      <c r="A39" s="15">
        <v>29</v>
      </c>
      <c r="B39" s="36"/>
      <c r="C39" s="24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7">
        <f t="shared" si="0"/>
        <v>0</v>
      </c>
    </row>
    <row r="40" spans="1:16" x14ac:dyDescent="0.15">
      <c r="A40" s="15">
        <v>30</v>
      </c>
      <c r="B40" s="36"/>
      <c r="C40" s="24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7">
        <f t="shared" si="0"/>
        <v>0</v>
      </c>
    </row>
    <row r="41" spans="1:16" x14ac:dyDescent="0.15">
      <c r="A41" s="15">
        <v>31</v>
      </c>
      <c r="B41" s="36"/>
      <c r="C41" s="24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7">
        <f t="shared" si="0"/>
        <v>0</v>
      </c>
    </row>
    <row r="42" spans="1:16" x14ac:dyDescent="0.15">
      <c r="A42" s="15">
        <v>32</v>
      </c>
      <c r="B42" s="36"/>
      <c r="C42" s="24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7">
        <f t="shared" si="0"/>
        <v>0</v>
      </c>
    </row>
    <row r="43" spans="1:16" x14ac:dyDescent="0.15">
      <c r="A43" s="15">
        <v>33</v>
      </c>
      <c r="B43" s="36"/>
      <c r="C43" s="24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7">
        <f t="shared" si="0"/>
        <v>0</v>
      </c>
    </row>
    <row r="44" spans="1:16" x14ac:dyDescent="0.15">
      <c r="A44" s="15">
        <v>34</v>
      </c>
      <c r="B44" s="36"/>
      <c r="C44" s="24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7">
        <f t="shared" si="0"/>
        <v>0</v>
      </c>
    </row>
    <row r="45" spans="1:16" x14ac:dyDescent="0.15">
      <c r="A45" s="15">
        <v>35</v>
      </c>
      <c r="B45" s="36"/>
      <c r="C45" s="24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7">
        <f t="shared" si="0"/>
        <v>0</v>
      </c>
    </row>
    <row r="46" spans="1:16" ht="14.25" thickBot="1" x14ac:dyDescent="0.2">
      <c r="A46" s="17">
        <v>36</v>
      </c>
      <c r="B46" s="37"/>
      <c r="C46" s="25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9">
        <f t="shared" si="0"/>
        <v>0</v>
      </c>
    </row>
    <row r="47" spans="1:16" x14ac:dyDescent="0.15">
      <c r="A47" s="19" t="s">
        <v>64</v>
      </c>
      <c r="B47" s="20"/>
      <c r="C47" s="2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1">
        <f t="shared" si="0"/>
        <v>0</v>
      </c>
    </row>
    <row r="48" spans="1:16" x14ac:dyDescent="0.15">
      <c r="A48" s="21" t="s">
        <v>54</v>
      </c>
      <c r="B48" s="16"/>
      <c r="C48" s="16"/>
      <c r="D48" s="27">
        <f t="shared" ref="D48:O48" si="5">D49-D47</f>
        <v>0</v>
      </c>
      <c r="E48" s="27">
        <f t="shared" si="5"/>
        <v>0</v>
      </c>
      <c r="F48" s="27">
        <f t="shared" si="5"/>
        <v>0</v>
      </c>
      <c r="G48" s="27">
        <f t="shared" si="5"/>
        <v>0</v>
      </c>
      <c r="H48" s="27">
        <f t="shared" si="5"/>
        <v>0</v>
      </c>
      <c r="I48" s="27">
        <f t="shared" si="5"/>
        <v>0</v>
      </c>
      <c r="J48" s="27">
        <f t="shared" si="5"/>
        <v>0</v>
      </c>
      <c r="K48" s="27">
        <f t="shared" si="5"/>
        <v>0</v>
      </c>
      <c r="L48" s="27">
        <f t="shared" si="5"/>
        <v>0</v>
      </c>
      <c r="M48" s="27">
        <f t="shared" si="5"/>
        <v>0</v>
      </c>
      <c r="N48" s="27">
        <f t="shared" si="5"/>
        <v>0</v>
      </c>
      <c r="O48" s="27">
        <f t="shared" si="5"/>
        <v>0</v>
      </c>
      <c r="P48" s="32">
        <f t="shared" si="0"/>
        <v>0</v>
      </c>
    </row>
    <row r="49" spans="1:16" ht="14.25" thickBot="1" x14ac:dyDescent="0.2">
      <c r="A49" s="22" t="s">
        <v>65</v>
      </c>
      <c r="B49" s="23"/>
      <c r="C49" s="23"/>
      <c r="D49" s="33">
        <f>SUM(D35:D46)</f>
        <v>0</v>
      </c>
      <c r="E49" s="33">
        <f t="shared" ref="E49:N49" si="6">SUM(E35:E46)</f>
        <v>0</v>
      </c>
      <c r="F49" s="33">
        <f t="shared" si="6"/>
        <v>0</v>
      </c>
      <c r="G49" s="33">
        <f t="shared" si="6"/>
        <v>0</v>
      </c>
      <c r="H49" s="33">
        <f t="shared" si="6"/>
        <v>0</v>
      </c>
      <c r="I49" s="33">
        <f t="shared" si="6"/>
        <v>0</v>
      </c>
      <c r="J49" s="33">
        <f t="shared" si="6"/>
        <v>0</v>
      </c>
      <c r="K49" s="33">
        <f t="shared" si="6"/>
        <v>0</v>
      </c>
      <c r="L49" s="33">
        <f t="shared" si="6"/>
        <v>0</v>
      </c>
      <c r="M49" s="33">
        <f t="shared" si="6"/>
        <v>0</v>
      </c>
      <c r="N49" s="33">
        <f t="shared" si="6"/>
        <v>0</v>
      </c>
      <c r="O49" s="33">
        <f>SUM(O35:O46)</f>
        <v>0</v>
      </c>
      <c r="P49" s="34">
        <f t="shared" si="0"/>
        <v>0</v>
      </c>
    </row>
  </sheetData>
  <mergeCells count="5">
    <mergeCell ref="D3:O3"/>
    <mergeCell ref="B3:B4"/>
    <mergeCell ref="A3:A4"/>
    <mergeCell ref="C3:C4"/>
    <mergeCell ref="P3:P4"/>
  </mergeCells>
  <phoneticPr fontId="3"/>
  <pageMargins left="0.75" right="0.75" top="1" bottom="1" header="0.51200000000000001" footer="0.51200000000000001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49"/>
  <sheetViews>
    <sheetView workbookViewId="0">
      <selection activeCell="D17" sqref="D17:O17"/>
    </sheetView>
  </sheetViews>
  <sheetFormatPr defaultRowHeight="13.5" x14ac:dyDescent="0.15"/>
  <cols>
    <col min="1" max="1" width="21.375" bestFit="1" customWidth="1"/>
    <col min="2" max="3" width="11" bestFit="1" customWidth="1"/>
  </cols>
  <sheetData>
    <row r="1" spans="1:16" x14ac:dyDescent="0.15">
      <c r="A1" t="s">
        <v>8</v>
      </c>
      <c r="B1" s="14" t="s">
        <v>84</v>
      </c>
    </row>
    <row r="2" spans="1:16" x14ac:dyDescent="0.15">
      <c r="A2" t="s">
        <v>60</v>
      </c>
      <c r="B2" s="14" t="s">
        <v>83</v>
      </c>
    </row>
    <row r="3" spans="1:16" x14ac:dyDescent="0.15">
      <c r="A3" s="114" t="s">
        <v>67</v>
      </c>
      <c r="B3" s="114" t="s">
        <v>66</v>
      </c>
      <c r="C3" s="114" t="s">
        <v>10</v>
      </c>
      <c r="D3" s="114" t="s">
        <v>61</v>
      </c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 t="s">
        <v>47</v>
      </c>
    </row>
    <row r="4" spans="1:16" x14ac:dyDescent="0.15">
      <c r="A4" s="114"/>
      <c r="B4" s="114"/>
      <c r="C4" s="114"/>
      <c r="D4" s="15" t="s">
        <v>62</v>
      </c>
      <c r="E4" s="15" t="s">
        <v>45</v>
      </c>
      <c r="F4" s="15" t="s">
        <v>46</v>
      </c>
      <c r="G4" s="15" t="s">
        <v>63</v>
      </c>
      <c r="H4" s="15" t="s">
        <v>37</v>
      </c>
      <c r="I4" s="15" t="s">
        <v>38</v>
      </c>
      <c r="J4" s="15" t="s">
        <v>39</v>
      </c>
      <c r="K4" s="15" t="s">
        <v>40</v>
      </c>
      <c r="L4" s="15" t="s">
        <v>41</v>
      </c>
      <c r="M4" s="15" t="s">
        <v>42</v>
      </c>
      <c r="N4" s="15" t="s">
        <v>43</v>
      </c>
      <c r="O4" s="15" t="s">
        <v>44</v>
      </c>
      <c r="P4" s="114"/>
    </row>
    <row r="5" spans="1:16" x14ac:dyDescent="0.15">
      <c r="A5" s="15">
        <v>1</v>
      </c>
      <c r="B5" s="36" t="s">
        <v>79</v>
      </c>
      <c r="C5" s="24">
        <v>43556</v>
      </c>
      <c r="D5" s="26">
        <v>5000</v>
      </c>
      <c r="E5" s="26">
        <v>5000</v>
      </c>
      <c r="F5" s="26">
        <v>5000</v>
      </c>
      <c r="G5" s="26">
        <v>5000</v>
      </c>
      <c r="H5" s="26">
        <v>5000</v>
      </c>
      <c r="I5" s="26">
        <v>5000</v>
      </c>
      <c r="J5" s="26">
        <v>5000</v>
      </c>
      <c r="K5" s="26">
        <v>5000</v>
      </c>
      <c r="L5" s="26">
        <v>5000</v>
      </c>
      <c r="M5" s="26">
        <v>5000</v>
      </c>
      <c r="N5" s="26">
        <v>5000</v>
      </c>
      <c r="O5" s="26">
        <v>5000</v>
      </c>
      <c r="P5" s="27">
        <f>SUM(D5:O5)</f>
        <v>60000</v>
      </c>
    </row>
    <row r="6" spans="1:16" x14ac:dyDescent="0.15">
      <c r="A6" s="15">
        <v>2</v>
      </c>
      <c r="B6" s="36" t="s">
        <v>80</v>
      </c>
      <c r="C6" s="24">
        <v>43922</v>
      </c>
      <c r="D6" s="26">
        <v>10000</v>
      </c>
      <c r="E6" s="26">
        <v>10000</v>
      </c>
      <c r="F6" s="26">
        <v>10000</v>
      </c>
      <c r="G6" s="26">
        <v>10000</v>
      </c>
      <c r="H6" s="26">
        <v>10000</v>
      </c>
      <c r="I6" s="26">
        <v>10000</v>
      </c>
      <c r="J6" s="26">
        <v>10000</v>
      </c>
      <c r="K6" s="26">
        <v>10000</v>
      </c>
      <c r="L6" s="26">
        <v>10000</v>
      </c>
      <c r="M6" s="26">
        <v>10000</v>
      </c>
      <c r="N6" s="26">
        <v>10000</v>
      </c>
      <c r="O6" s="26">
        <v>10000</v>
      </c>
      <c r="P6" s="27">
        <f t="shared" ref="P6:P49" si="0">SUM(D6:O6)</f>
        <v>120000</v>
      </c>
    </row>
    <row r="7" spans="1:16" x14ac:dyDescent="0.15">
      <c r="A7" s="15">
        <v>3</v>
      </c>
      <c r="B7" s="36" t="s">
        <v>81</v>
      </c>
      <c r="C7" s="24">
        <v>44317</v>
      </c>
      <c r="D7" s="26"/>
      <c r="E7" s="26"/>
      <c r="F7" s="26"/>
      <c r="G7" s="26"/>
      <c r="H7" s="26">
        <v>5000</v>
      </c>
      <c r="I7" s="26">
        <v>5000</v>
      </c>
      <c r="J7" s="26">
        <v>5000</v>
      </c>
      <c r="K7" s="26">
        <v>5000</v>
      </c>
      <c r="L7" s="26">
        <v>5000</v>
      </c>
      <c r="M7" s="26">
        <v>5000</v>
      </c>
      <c r="N7" s="26">
        <v>5000</v>
      </c>
      <c r="O7" s="26">
        <v>5000</v>
      </c>
      <c r="P7" s="27">
        <f t="shared" si="0"/>
        <v>40000</v>
      </c>
    </row>
    <row r="8" spans="1:16" x14ac:dyDescent="0.15">
      <c r="A8" s="15">
        <v>4</v>
      </c>
      <c r="B8" s="36" t="s">
        <v>82</v>
      </c>
      <c r="C8" s="24">
        <v>44501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>
        <v>5000</v>
      </c>
      <c r="O8" s="26">
        <v>5000</v>
      </c>
      <c r="P8" s="27">
        <f t="shared" si="0"/>
        <v>10000</v>
      </c>
    </row>
    <row r="9" spans="1:16" x14ac:dyDescent="0.15">
      <c r="A9" s="15">
        <v>5</v>
      </c>
      <c r="B9" s="36"/>
      <c r="C9" s="24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>
        <f t="shared" si="0"/>
        <v>0</v>
      </c>
    </row>
    <row r="10" spans="1:16" x14ac:dyDescent="0.15">
      <c r="A10" s="15">
        <v>6</v>
      </c>
      <c r="B10" s="36"/>
      <c r="C10" s="24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7">
        <f t="shared" si="0"/>
        <v>0</v>
      </c>
    </row>
    <row r="11" spans="1:16" x14ac:dyDescent="0.15">
      <c r="A11" s="15">
        <v>7</v>
      </c>
      <c r="B11" s="36"/>
      <c r="C11" s="24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7">
        <f t="shared" si="0"/>
        <v>0</v>
      </c>
    </row>
    <row r="12" spans="1:16" x14ac:dyDescent="0.15">
      <c r="A12" s="15">
        <v>8</v>
      </c>
      <c r="B12" s="36"/>
      <c r="C12" s="24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7">
        <f t="shared" si="0"/>
        <v>0</v>
      </c>
    </row>
    <row r="13" spans="1:16" x14ac:dyDescent="0.15">
      <c r="A13" s="15">
        <v>9</v>
      </c>
      <c r="B13" s="36"/>
      <c r="C13" s="24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>
        <f t="shared" si="0"/>
        <v>0</v>
      </c>
    </row>
    <row r="14" spans="1:16" x14ac:dyDescent="0.15">
      <c r="A14" s="15">
        <v>10</v>
      </c>
      <c r="B14" s="36"/>
      <c r="C14" s="24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7">
        <f t="shared" si="0"/>
        <v>0</v>
      </c>
    </row>
    <row r="15" spans="1:16" x14ac:dyDescent="0.15">
      <c r="A15" s="15">
        <v>11</v>
      </c>
      <c r="B15" s="36"/>
      <c r="C15" s="24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7">
        <f t="shared" si="0"/>
        <v>0</v>
      </c>
    </row>
    <row r="16" spans="1:16" ht="14.25" thickBot="1" x14ac:dyDescent="0.2">
      <c r="A16" s="17">
        <v>12</v>
      </c>
      <c r="B16" s="37"/>
      <c r="C16" s="25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9">
        <f t="shared" si="0"/>
        <v>0</v>
      </c>
    </row>
    <row r="17" spans="1:16" x14ac:dyDescent="0.15">
      <c r="A17" s="19" t="s">
        <v>64</v>
      </c>
      <c r="B17" s="20"/>
      <c r="C17" s="20"/>
      <c r="D17" s="30"/>
      <c r="E17" s="30"/>
      <c r="F17" s="30"/>
      <c r="G17" s="30"/>
      <c r="H17" s="30">
        <v>5000</v>
      </c>
      <c r="I17" s="30">
        <v>5000</v>
      </c>
      <c r="J17" s="30">
        <v>5000</v>
      </c>
      <c r="K17" s="30">
        <v>5000</v>
      </c>
      <c r="L17" s="30">
        <v>5000</v>
      </c>
      <c r="M17" s="30">
        <v>5000</v>
      </c>
      <c r="N17" s="30">
        <v>10000</v>
      </c>
      <c r="O17" s="30">
        <v>10000</v>
      </c>
      <c r="P17" s="31">
        <f>SUM(D17:O17)</f>
        <v>50000</v>
      </c>
    </row>
    <row r="18" spans="1:16" x14ac:dyDescent="0.15">
      <c r="A18" s="21" t="s">
        <v>54</v>
      </c>
      <c r="B18" s="16"/>
      <c r="C18" s="16"/>
      <c r="D18" s="27">
        <f>D19-D17</f>
        <v>15000</v>
      </c>
      <c r="E18" s="27">
        <f t="shared" ref="E18:N18" si="1">E19-E17</f>
        <v>15000</v>
      </c>
      <c r="F18" s="27">
        <f t="shared" si="1"/>
        <v>15000</v>
      </c>
      <c r="G18" s="27">
        <f t="shared" si="1"/>
        <v>15000</v>
      </c>
      <c r="H18" s="27">
        <f t="shared" si="1"/>
        <v>15000</v>
      </c>
      <c r="I18" s="27">
        <f t="shared" si="1"/>
        <v>15000</v>
      </c>
      <c r="J18" s="27">
        <f t="shared" si="1"/>
        <v>15000</v>
      </c>
      <c r="K18" s="27">
        <f t="shared" si="1"/>
        <v>15000</v>
      </c>
      <c r="L18" s="27">
        <f t="shared" si="1"/>
        <v>15000</v>
      </c>
      <c r="M18" s="27">
        <f t="shared" si="1"/>
        <v>15000</v>
      </c>
      <c r="N18" s="27">
        <f t="shared" si="1"/>
        <v>15000</v>
      </c>
      <c r="O18" s="27">
        <f>O19-O17</f>
        <v>15000</v>
      </c>
      <c r="P18" s="32">
        <f>SUM(D18:O18)</f>
        <v>180000</v>
      </c>
    </row>
    <row r="19" spans="1:16" ht="14.25" thickBot="1" x14ac:dyDescent="0.2">
      <c r="A19" s="22" t="s">
        <v>65</v>
      </c>
      <c r="B19" s="23"/>
      <c r="C19" s="23"/>
      <c r="D19" s="33">
        <f>SUM(D5:D16)</f>
        <v>15000</v>
      </c>
      <c r="E19" s="33">
        <f t="shared" ref="E19:N19" si="2">SUM(E5:E16)</f>
        <v>15000</v>
      </c>
      <c r="F19" s="33">
        <f t="shared" si="2"/>
        <v>15000</v>
      </c>
      <c r="G19" s="33">
        <f t="shared" si="2"/>
        <v>15000</v>
      </c>
      <c r="H19" s="33">
        <f t="shared" si="2"/>
        <v>20000</v>
      </c>
      <c r="I19" s="33">
        <f>SUM(I5:I16)</f>
        <v>20000</v>
      </c>
      <c r="J19" s="33">
        <f t="shared" si="2"/>
        <v>20000</v>
      </c>
      <c r="K19" s="33">
        <f t="shared" si="2"/>
        <v>20000</v>
      </c>
      <c r="L19" s="33">
        <f t="shared" si="2"/>
        <v>20000</v>
      </c>
      <c r="M19" s="33">
        <f t="shared" si="2"/>
        <v>20000</v>
      </c>
      <c r="N19" s="33">
        <f t="shared" si="2"/>
        <v>25000</v>
      </c>
      <c r="O19" s="33">
        <f>SUM(O5:O16)</f>
        <v>25000</v>
      </c>
      <c r="P19" s="34">
        <f t="shared" si="0"/>
        <v>230000</v>
      </c>
    </row>
    <row r="20" spans="1:16" x14ac:dyDescent="0.15">
      <c r="A20" s="18">
        <v>13</v>
      </c>
      <c r="B20" s="38"/>
      <c r="C20" s="24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35">
        <f t="shared" si="0"/>
        <v>0</v>
      </c>
    </row>
    <row r="21" spans="1:16" x14ac:dyDescent="0.15">
      <c r="A21" s="15">
        <v>14</v>
      </c>
      <c r="B21" s="36"/>
      <c r="C21" s="24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7">
        <f t="shared" si="0"/>
        <v>0</v>
      </c>
    </row>
    <row r="22" spans="1:16" x14ac:dyDescent="0.15">
      <c r="A22" s="15">
        <v>15</v>
      </c>
      <c r="B22" s="36"/>
      <c r="C22" s="24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7">
        <f t="shared" si="0"/>
        <v>0</v>
      </c>
    </row>
    <row r="23" spans="1:16" x14ac:dyDescent="0.15">
      <c r="A23" s="15">
        <v>16</v>
      </c>
      <c r="B23" s="36"/>
      <c r="C23" s="24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7">
        <f t="shared" si="0"/>
        <v>0</v>
      </c>
    </row>
    <row r="24" spans="1:16" x14ac:dyDescent="0.15">
      <c r="A24" s="15">
        <v>17</v>
      </c>
      <c r="B24" s="36"/>
      <c r="C24" s="24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7">
        <f t="shared" si="0"/>
        <v>0</v>
      </c>
    </row>
    <row r="25" spans="1:16" x14ac:dyDescent="0.15">
      <c r="A25" s="15">
        <v>18</v>
      </c>
      <c r="B25" s="36"/>
      <c r="C25" s="24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7">
        <f t="shared" si="0"/>
        <v>0</v>
      </c>
    </row>
    <row r="26" spans="1:16" x14ac:dyDescent="0.15">
      <c r="A26" s="15">
        <v>19</v>
      </c>
      <c r="B26" s="36"/>
      <c r="C26" s="24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7">
        <f t="shared" si="0"/>
        <v>0</v>
      </c>
    </row>
    <row r="27" spans="1:16" x14ac:dyDescent="0.15">
      <c r="A27" s="15">
        <v>20</v>
      </c>
      <c r="B27" s="36"/>
      <c r="C27" s="24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7">
        <f t="shared" si="0"/>
        <v>0</v>
      </c>
    </row>
    <row r="28" spans="1:16" x14ac:dyDescent="0.15">
      <c r="A28" s="15">
        <v>21</v>
      </c>
      <c r="B28" s="36"/>
      <c r="C28" s="24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7">
        <f t="shared" si="0"/>
        <v>0</v>
      </c>
    </row>
    <row r="29" spans="1:16" x14ac:dyDescent="0.15">
      <c r="A29" s="15">
        <v>22</v>
      </c>
      <c r="B29" s="36"/>
      <c r="C29" s="24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7">
        <f t="shared" si="0"/>
        <v>0</v>
      </c>
    </row>
    <row r="30" spans="1:16" x14ac:dyDescent="0.15">
      <c r="A30" s="15">
        <v>23</v>
      </c>
      <c r="B30" s="36"/>
      <c r="C30" s="24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7">
        <f t="shared" si="0"/>
        <v>0</v>
      </c>
    </row>
    <row r="31" spans="1:16" ht="14.25" thickBot="1" x14ac:dyDescent="0.2">
      <c r="A31" s="17">
        <v>24</v>
      </c>
      <c r="B31" s="37"/>
      <c r="C31" s="25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9">
        <f t="shared" si="0"/>
        <v>0</v>
      </c>
    </row>
    <row r="32" spans="1:16" x14ac:dyDescent="0.15">
      <c r="A32" s="19" t="s">
        <v>64</v>
      </c>
      <c r="B32" s="20"/>
      <c r="C32" s="2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1">
        <f t="shared" si="0"/>
        <v>0</v>
      </c>
    </row>
    <row r="33" spans="1:16" x14ac:dyDescent="0.15">
      <c r="A33" s="21" t="s">
        <v>54</v>
      </c>
      <c r="B33" s="16"/>
      <c r="C33" s="16"/>
      <c r="D33" s="27">
        <f t="shared" ref="D33:O33" si="3">D34-D32</f>
        <v>0</v>
      </c>
      <c r="E33" s="27">
        <f t="shared" si="3"/>
        <v>0</v>
      </c>
      <c r="F33" s="27">
        <f t="shared" si="3"/>
        <v>0</v>
      </c>
      <c r="G33" s="27">
        <f t="shared" si="3"/>
        <v>0</v>
      </c>
      <c r="H33" s="27">
        <f t="shared" si="3"/>
        <v>0</v>
      </c>
      <c r="I33" s="27">
        <f t="shared" si="3"/>
        <v>0</v>
      </c>
      <c r="J33" s="27">
        <f t="shared" si="3"/>
        <v>0</v>
      </c>
      <c r="K33" s="27">
        <f t="shared" si="3"/>
        <v>0</v>
      </c>
      <c r="L33" s="27">
        <f t="shared" si="3"/>
        <v>0</v>
      </c>
      <c r="M33" s="27">
        <f t="shared" si="3"/>
        <v>0</v>
      </c>
      <c r="N33" s="27">
        <f t="shared" si="3"/>
        <v>0</v>
      </c>
      <c r="O33" s="27">
        <f t="shared" si="3"/>
        <v>0</v>
      </c>
      <c r="P33" s="32">
        <f t="shared" si="0"/>
        <v>0</v>
      </c>
    </row>
    <row r="34" spans="1:16" ht="14.25" thickBot="1" x14ac:dyDescent="0.2">
      <c r="A34" s="22" t="s">
        <v>65</v>
      </c>
      <c r="B34" s="23"/>
      <c r="C34" s="23"/>
      <c r="D34" s="33">
        <f>SUM(D20:D31)</f>
        <v>0</v>
      </c>
      <c r="E34" s="33">
        <f t="shared" ref="E34:N34" si="4">SUM(E20:E31)</f>
        <v>0</v>
      </c>
      <c r="F34" s="33">
        <f t="shared" si="4"/>
        <v>0</v>
      </c>
      <c r="G34" s="33">
        <f t="shared" si="4"/>
        <v>0</v>
      </c>
      <c r="H34" s="33">
        <f t="shared" si="4"/>
        <v>0</v>
      </c>
      <c r="I34" s="33">
        <f t="shared" si="4"/>
        <v>0</v>
      </c>
      <c r="J34" s="33">
        <f t="shared" si="4"/>
        <v>0</v>
      </c>
      <c r="K34" s="33">
        <f t="shared" si="4"/>
        <v>0</v>
      </c>
      <c r="L34" s="33">
        <f t="shared" si="4"/>
        <v>0</v>
      </c>
      <c r="M34" s="33">
        <f t="shared" si="4"/>
        <v>0</v>
      </c>
      <c r="N34" s="33">
        <f t="shared" si="4"/>
        <v>0</v>
      </c>
      <c r="O34" s="33">
        <f>SUM(O20:O31)</f>
        <v>0</v>
      </c>
      <c r="P34" s="34">
        <f t="shared" si="0"/>
        <v>0</v>
      </c>
    </row>
    <row r="35" spans="1:16" x14ac:dyDescent="0.15">
      <c r="A35" s="18">
        <v>25</v>
      </c>
      <c r="B35" s="38"/>
      <c r="C35" s="24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35">
        <f t="shared" si="0"/>
        <v>0</v>
      </c>
    </row>
    <row r="36" spans="1:16" x14ac:dyDescent="0.15">
      <c r="A36" s="15">
        <v>26</v>
      </c>
      <c r="B36" s="36"/>
      <c r="C36" s="24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7">
        <f t="shared" si="0"/>
        <v>0</v>
      </c>
    </row>
    <row r="37" spans="1:16" x14ac:dyDescent="0.15">
      <c r="A37" s="15">
        <v>27</v>
      </c>
      <c r="B37" s="36"/>
      <c r="C37" s="24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7">
        <f t="shared" si="0"/>
        <v>0</v>
      </c>
    </row>
    <row r="38" spans="1:16" x14ac:dyDescent="0.15">
      <c r="A38" s="15">
        <v>28</v>
      </c>
      <c r="B38" s="36"/>
      <c r="C38" s="24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7">
        <f t="shared" si="0"/>
        <v>0</v>
      </c>
    </row>
    <row r="39" spans="1:16" x14ac:dyDescent="0.15">
      <c r="A39" s="15">
        <v>29</v>
      </c>
      <c r="B39" s="36"/>
      <c r="C39" s="24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7">
        <f t="shared" si="0"/>
        <v>0</v>
      </c>
    </row>
    <row r="40" spans="1:16" x14ac:dyDescent="0.15">
      <c r="A40" s="15">
        <v>30</v>
      </c>
      <c r="B40" s="36"/>
      <c r="C40" s="24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7">
        <f t="shared" si="0"/>
        <v>0</v>
      </c>
    </row>
    <row r="41" spans="1:16" x14ac:dyDescent="0.15">
      <c r="A41" s="15">
        <v>31</v>
      </c>
      <c r="B41" s="36"/>
      <c r="C41" s="24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7">
        <f t="shared" si="0"/>
        <v>0</v>
      </c>
    </row>
    <row r="42" spans="1:16" x14ac:dyDescent="0.15">
      <c r="A42" s="15">
        <v>32</v>
      </c>
      <c r="B42" s="36"/>
      <c r="C42" s="24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7">
        <f t="shared" si="0"/>
        <v>0</v>
      </c>
    </row>
    <row r="43" spans="1:16" x14ac:dyDescent="0.15">
      <c r="A43" s="15">
        <v>33</v>
      </c>
      <c r="B43" s="36"/>
      <c r="C43" s="24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7">
        <f t="shared" si="0"/>
        <v>0</v>
      </c>
    </row>
    <row r="44" spans="1:16" x14ac:dyDescent="0.15">
      <c r="A44" s="15">
        <v>34</v>
      </c>
      <c r="B44" s="36"/>
      <c r="C44" s="24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7">
        <f t="shared" si="0"/>
        <v>0</v>
      </c>
    </row>
    <row r="45" spans="1:16" x14ac:dyDescent="0.15">
      <c r="A45" s="15">
        <v>35</v>
      </c>
      <c r="B45" s="36"/>
      <c r="C45" s="24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7">
        <f t="shared" si="0"/>
        <v>0</v>
      </c>
    </row>
    <row r="46" spans="1:16" ht="14.25" thickBot="1" x14ac:dyDescent="0.2">
      <c r="A46" s="17">
        <v>36</v>
      </c>
      <c r="B46" s="37"/>
      <c r="C46" s="25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9">
        <f t="shared" si="0"/>
        <v>0</v>
      </c>
    </row>
    <row r="47" spans="1:16" x14ac:dyDescent="0.15">
      <c r="A47" s="19" t="s">
        <v>64</v>
      </c>
      <c r="B47" s="20"/>
      <c r="C47" s="2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1">
        <f t="shared" si="0"/>
        <v>0</v>
      </c>
    </row>
    <row r="48" spans="1:16" x14ac:dyDescent="0.15">
      <c r="A48" s="21" t="s">
        <v>54</v>
      </c>
      <c r="B48" s="16"/>
      <c r="C48" s="16"/>
      <c r="D48" s="27">
        <f t="shared" ref="D48:O48" si="5">D49-D47</f>
        <v>0</v>
      </c>
      <c r="E48" s="27">
        <f t="shared" si="5"/>
        <v>0</v>
      </c>
      <c r="F48" s="27">
        <f t="shared" si="5"/>
        <v>0</v>
      </c>
      <c r="G48" s="27">
        <f t="shared" si="5"/>
        <v>0</v>
      </c>
      <c r="H48" s="27">
        <f t="shared" si="5"/>
        <v>0</v>
      </c>
      <c r="I48" s="27">
        <f t="shared" si="5"/>
        <v>0</v>
      </c>
      <c r="J48" s="27">
        <f t="shared" si="5"/>
        <v>0</v>
      </c>
      <c r="K48" s="27">
        <f t="shared" si="5"/>
        <v>0</v>
      </c>
      <c r="L48" s="27">
        <f t="shared" si="5"/>
        <v>0</v>
      </c>
      <c r="M48" s="27">
        <f t="shared" si="5"/>
        <v>0</v>
      </c>
      <c r="N48" s="27">
        <f t="shared" si="5"/>
        <v>0</v>
      </c>
      <c r="O48" s="27">
        <f t="shared" si="5"/>
        <v>0</v>
      </c>
      <c r="P48" s="32">
        <f t="shared" si="0"/>
        <v>0</v>
      </c>
    </row>
    <row r="49" spans="1:16" ht="14.25" thickBot="1" x14ac:dyDescent="0.2">
      <c r="A49" s="22" t="s">
        <v>65</v>
      </c>
      <c r="B49" s="23"/>
      <c r="C49" s="23"/>
      <c r="D49" s="33">
        <f>SUM(D35:D46)</f>
        <v>0</v>
      </c>
      <c r="E49" s="33">
        <f t="shared" ref="E49:N49" si="6">SUM(E35:E46)</f>
        <v>0</v>
      </c>
      <c r="F49" s="33">
        <f t="shared" si="6"/>
        <v>0</v>
      </c>
      <c r="G49" s="33">
        <f t="shared" si="6"/>
        <v>0</v>
      </c>
      <c r="H49" s="33">
        <f t="shared" si="6"/>
        <v>0</v>
      </c>
      <c r="I49" s="33">
        <f t="shared" si="6"/>
        <v>0</v>
      </c>
      <c r="J49" s="33">
        <f t="shared" si="6"/>
        <v>0</v>
      </c>
      <c r="K49" s="33">
        <f t="shared" si="6"/>
        <v>0</v>
      </c>
      <c r="L49" s="33">
        <f t="shared" si="6"/>
        <v>0</v>
      </c>
      <c r="M49" s="33">
        <f t="shared" si="6"/>
        <v>0</v>
      </c>
      <c r="N49" s="33">
        <f t="shared" si="6"/>
        <v>0</v>
      </c>
      <c r="O49" s="33">
        <f>SUM(O35:O46)</f>
        <v>0</v>
      </c>
      <c r="P49" s="34">
        <f t="shared" si="0"/>
        <v>0</v>
      </c>
    </row>
  </sheetData>
  <mergeCells count="5">
    <mergeCell ref="A3:A4"/>
    <mergeCell ref="B3:B4"/>
    <mergeCell ref="C3:C4"/>
    <mergeCell ref="D3:O3"/>
    <mergeCell ref="P3:P4"/>
  </mergeCells>
  <phoneticPr fontId="3"/>
  <pageMargins left="0.75" right="0.75" top="1" bottom="1" header="0.51200000000000001" footer="0.51200000000000001"/>
  <pageSetup paperSize="9" orientation="portrait" horizontalDpi="4294967293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申請書＿印刷</vt:lpstr>
      <vt:lpstr>入力用</vt:lpstr>
      <vt:lpstr>入力例</vt:lpstr>
      <vt:lpstr>申請書＿印刷!Print_Area</vt:lpstr>
    </vt:vector>
  </TitlesOfParts>
  <Company>広尾町役場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W114</dc:creator>
  <cp:lastModifiedBy>LGW122</cp:lastModifiedBy>
  <cp:lastPrinted>2022-01-07T08:21:44Z</cp:lastPrinted>
  <dcterms:created xsi:type="dcterms:W3CDTF">2003-02-21T00:33:04Z</dcterms:created>
  <dcterms:modified xsi:type="dcterms:W3CDTF">2022-01-12T06:37:47Z</dcterms:modified>
</cp:coreProperties>
</file>